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donnabella\Desktop\cartella campagna sensibilizzazione scuole\"/>
    </mc:Choice>
  </mc:AlternateContent>
  <xr:revisionPtr revIDLastSave="0" documentId="13_ncr:1_{061BA86F-6B39-43EA-8D5D-B90C54B9EBA5}" xr6:coauthVersionLast="47" xr6:coauthVersionMax="47" xr10:uidLastSave="{00000000-0000-0000-0000-000000000000}"/>
  <bookViews>
    <workbookView xWindow="-120" yWindow="-120" windowWidth="29040" windowHeight="15720" xr2:uid="{3C1CB9EB-6B56-4AAC-9F1E-923FF57C79F7}"/>
  </bookViews>
  <sheets>
    <sheet name="scuole primarie e sec. 1 gr (3)" sheetId="10" r:id="rId1"/>
    <sheet name="scuole sec . 2 grado (2)" sheetId="8" r:id="rId2"/>
    <sheet name="scuole paritarie  (2)" sheetId="9" r:id="rId3"/>
  </sheets>
  <definedNames>
    <definedName name="_xlnm._FilterDatabase" localSheetId="2" hidden="1">'scuole paritarie  (2)'!$A$2:$P$6</definedName>
    <definedName name="_xlnm._FilterDatabase" localSheetId="0" hidden="1">'scuole primarie e sec. 1 gr (3)'!$A$2:$W$41</definedName>
    <definedName name="_xlnm._FilterDatabase" localSheetId="1" hidden="1">'scuole sec . 2 grado (2)'!$A$2:$P$22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10" l="1"/>
  <c r="V33" i="10"/>
  <c r="V29" i="10"/>
  <c r="V22" i="10"/>
  <c r="V20" i="10"/>
  <c r="V18" i="10"/>
  <c r="V14" i="10"/>
  <c r="V12" i="10"/>
  <c r="V6" i="10"/>
  <c r="V4" i="10"/>
  <c r="V5" i="10"/>
  <c r="V3" i="10"/>
  <c r="T33" i="10"/>
  <c r="T34" i="10"/>
  <c r="T32" i="10"/>
  <c r="T29" i="10"/>
  <c r="T27" i="10"/>
  <c r="T26" i="10"/>
  <c r="T22" i="10"/>
  <c r="T20" i="10"/>
  <c r="T15" i="10"/>
  <c r="T14" i="10"/>
  <c r="T12" i="10"/>
  <c r="T9" i="10"/>
  <c r="T6" i="10"/>
  <c r="T4" i="10"/>
  <c r="T5" i="10"/>
  <c r="T3" i="10"/>
  <c r="O4" i="9"/>
  <c r="O5" i="9"/>
  <c r="O6" i="9"/>
  <c r="O3" i="9"/>
  <c r="M4" i="9"/>
  <c r="M5" i="9"/>
  <c r="M6" i="9"/>
  <c r="M3" i="9"/>
  <c r="W3" i="8"/>
  <c r="V4" i="8"/>
  <c r="V5" i="8"/>
  <c r="V6" i="8"/>
  <c r="V7" i="8"/>
  <c r="V3" i="8"/>
  <c r="T7" i="8"/>
  <c r="T6" i="8"/>
  <c r="T5" i="8"/>
  <c r="T4" i="8"/>
  <c r="F3" i="9"/>
  <c r="T3" i="8"/>
  <c r="R29" i="10"/>
  <c r="G29" i="10"/>
  <c r="G25" i="10"/>
  <c r="W25" i="10" s="1"/>
  <c r="E22" i="10"/>
  <c r="R22" i="10" s="1"/>
  <c r="R17" i="10"/>
  <c r="G17" i="10"/>
  <c r="G16" i="10"/>
  <c r="W16" i="10" s="1"/>
  <c r="R15" i="10"/>
  <c r="M15" i="10"/>
  <c r="G15" i="10"/>
  <c r="R13" i="10"/>
  <c r="P13" i="10"/>
  <c r="M13" i="10"/>
  <c r="G13" i="10"/>
  <c r="R14" i="10"/>
  <c r="M14" i="10"/>
  <c r="G14" i="10"/>
  <c r="R6" i="10"/>
  <c r="P6" i="10"/>
  <c r="M6" i="10"/>
  <c r="K6" i="10"/>
  <c r="I6" i="10"/>
  <c r="G6" i="10"/>
  <c r="R4" i="10"/>
  <c r="R33" i="10"/>
  <c r="R12" i="10"/>
  <c r="R5" i="10"/>
  <c r="R3" i="10"/>
  <c r="M11" i="8"/>
  <c r="W11" i="8" s="1"/>
  <c r="R7" i="8"/>
  <c r="P7" i="8"/>
  <c r="M7" i="8"/>
  <c r="K7" i="8"/>
  <c r="I7" i="8"/>
  <c r="G7" i="8"/>
  <c r="R5" i="8"/>
  <c r="P5" i="8"/>
  <c r="M5" i="8"/>
  <c r="K5" i="8"/>
  <c r="I5" i="8"/>
  <c r="G5" i="8"/>
  <c r="R4" i="8"/>
  <c r="P4" i="8"/>
  <c r="M4" i="8"/>
  <c r="G4" i="8"/>
  <c r="W29" i="10" l="1"/>
  <c r="W15" i="10"/>
  <c r="W17" i="10"/>
  <c r="I22" i="10"/>
  <c r="K22" i="10"/>
  <c r="W13" i="10"/>
  <c r="W14" i="10"/>
  <c r="W6" i="10"/>
  <c r="W5" i="8"/>
  <c r="W7" i="8"/>
  <c r="W4" i="8"/>
  <c r="R6" i="8"/>
  <c r="R3" i="8"/>
  <c r="K6" i="9"/>
  <c r="K5" i="9"/>
  <c r="K4" i="9"/>
  <c r="I6" i="9"/>
  <c r="I5" i="9"/>
  <c r="P5" i="9" s="1"/>
  <c r="I4" i="9"/>
  <c r="P4" i="9" s="1"/>
  <c r="F6" i="9"/>
  <c r="F5" i="9"/>
  <c r="F4" i="9"/>
  <c r="K3" i="9"/>
  <c r="I3" i="9"/>
  <c r="P32" i="10"/>
  <c r="K32" i="10"/>
  <c r="G31" i="10"/>
  <c r="W31" i="10" s="1"/>
  <c r="G30" i="10"/>
  <c r="W30" i="10" s="1"/>
  <c r="G27" i="10"/>
  <c r="W27" i="10" s="1"/>
  <c r="P26" i="10"/>
  <c r="M26" i="10"/>
  <c r="K26" i="10"/>
  <c r="I21" i="10"/>
  <c r="G21" i="10"/>
  <c r="M20" i="10"/>
  <c r="G20" i="10"/>
  <c r="W20" i="10" s="1"/>
  <c r="M18" i="10"/>
  <c r="K18" i="10"/>
  <c r="P9" i="10"/>
  <c r="M9" i="10"/>
  <c r="K9" i="10"/>
  <c r="I9" i="10"/>
  <c r="G9" i="10"/>
  <c r="P5" i="10"/>
  <c r="M5" i="10"/>
  <c r="K5" i="10"/>
  <c r="I5" i="10"/>
  <c r="G5" i="10"/>
  <c r="P4" i="10"/>
  <c r="M4" i="10"/>
  <c r="K4" i="10"/>
  <c r="I4" i="10"/>
  <c r="G4" i="10"/>
  <c r="I12" i="10"/>
  <c r="K12" i="10"/>
  <c r="M12" i="10"/>
  <c r="P12" i="10"/>
  <c r="P3" i="10"/>
  <c r="M3" i="10"/>
  <c r="K3" i="10"/>
  <c r="I3" i="10"/>
  <c r="G3" i="10"/>
  <c r="G34" i="10"/>
  <c r="W34" i="10" s="1"/>
  <c r="K33" i="10"/>
  <c r="W33" i="10" s="1"/>
  <c r="P6" i="8"/>
  <c r="M6" i="8"/>
  <c r="K6" i="8"/>
  <c r="I6" i="8"/>
  <c r="G6" i="8"/>
  <c r="P3" i="8"/>
  <c r="M3" i="8"/>
  <c r="K3" i="8"/>
  <c r="I3" i="8"/>
  <c r="G3" i="8"/>
  <c r="G9" i="8"/>
  <c r="W9" i="8" s="1"/>
  <c r="G8" i="8"/>
  <c r="W8" i="8" s="1"/>
  <c r="P6" i="9" l="1"/>
  <c r="P3" i="9"/>
  <c r="W22" i="10"/>
  <c r="W4" i="10"/>
  <c r="W9" i="10"/>
  <c r="W21" i="10"/>
  <c r="W32" i="10"/>
  <c r="W3" i="10"/>
  <c r="W12" i="10"/>
  <c r="W5" i="10"/>
  <c r="W26" i="10"/>
  <c r="W18" i="10"/>
  <c r="W6" i="8"/>
</calcChain>
</file>

<file path=xl/sharedStrings.xml><?xml version="1.0" encoding="utf-8"?>
<sst xmlns="http://schemas.openxmlformats.org/spreadsheetml/2006/main" count="179" uniqueCount="88">
  <si>
    <t>VIA GABRIELE D'ANNUNZIO</t>
  </si>
  <si>
    <t>LICEO SEVERI</t>
  </si>
  <si>
    <t>PLESSO DON MILANI SCUOLA INFANZIA,SCUOLA PRIMARIA E SECONDARIA 1 GRADO</t>
  </si>
  <si>
    <t>PLESSO GATTO SCUOLA INFANZIA E SCUOLA PRIMARIA</t>
  </si>
  <si>
    <t>IST.COMP.STATALE DON MILANI</t>
  </si>
  <si>
    <t>PLESSO DOP PEPPE DIANA VIA MONDIO MATIERNO</t>
  </si>
  <si>
    <t xml:space="preserve">PLESSO BUONOCORE VIA S. CALENDA </t>
  </si>
  <si>
    <t>N0</t>
  </si>
  <si>
    <t>PLESSO O.CONTI VIA BUONSERVIZI FRATTE</t>
  </si>
  <si>
    <t>IST. COMP. S.TOMMASO D'AQUINO</t>
  </si>
  <si>
    <t>PLESSO LUCIANI</t>
  </si>
  <si>
    <t>PLESSO ALEMAGNA</t>
  </si>
  <si>
    <t>PLESSO PIRONE</t>
  </si>
  <si>
    <t xml:space="preserve">PLESSO TORRIONE ALTO </t>
  </si>
  <si>
    <t>IST. COMP. GIOVANNI PAOLO II</t>
  </si>
  <si>
    <t>PIAZZA TRUCILLO,22</t>
  </si>
  <si>
    <t>IST. COMP. MATTEO MARI</t>
  </si>
  <si>
    <t xml:space="preserve">VIA SIGHELGAITA </t>
  </si>
  <si>
    <t>IST.ISTR.SUP. GENOVESE-DA VINCI</t>
  </si>
  <si>
    <t>VIA URBANO II</t>
  </si>
  <si>
    <t>IST.PROF.DI STATO R.VIRTUORO</t>
  </si>
  <si>
    <t>PLESSO S. EUSTACHIO - VIA S. EUSTACHIO,22</t>
  </si>
  <si>
    <t>I.C. ALFANO QUASIMODO</t>
  </si>
  <si>
    <t>PLESSO ALFANO VIA DEL MILLE,41</t>
  </si>
  <si>
    <t>PLESSO SCUOLA SECONDARIA DI 1 GRADO DI GIOVI PIEGOLELLE</t>
  </si>
  <si>
    <t>I.C.S.  SALERNO V OGLIARA</t>
  </si>
  <si>
    <t>VIA GRIMALDI, 7</t>
  </si>
  <si>
    <t xml:space="preserve">VIA URBANO II  </t>
  </si>
  <si>
    <t>ISTITUTO  FOCACCIA SUPERIORE</t>
  </si>
  <si>
    <t>PIAZZA S. FRANCESCO</t>
  </si>
  <si>
    <t>LICEO TORQUATO TASSO SALERNO</t>
  </si>
  <si>
    <t>NUOVO EDIFICIO VIA MONTICELLI,8 -  lato DX</t>
  </si>
  <si>
    <t>NO</t>
  </si>
  <si>
    <t>PLESSO SCUOLA PRIMARIA GIOVI CASA POLLA</t>
  </si>
  <si>
    <t xml:space="preserve"> VIA MONTICELLI - SEDE CENTRALE</t>
  </si>
  <si>
    <t xml:space="preserve">PLESSO SCUOLA INFANZIA OGLIARA </t>
  </si>
  <si>
    <t xml:space="preserve">PLESSO SCUOLA SECONDARIA DI 1 GRADO DI OGLIARA </t>
  </si>
  <si>
    <t xml:space="preserve">SCUOLA SECONDARIA DI PRIMO GRADO T.TASSO EDIFICIO 2 PLESSO SCUOLA SECONDARIA DI PRIMO GRADO </t>
  </si>
  <si>
    <t xml:space="preserve">SCUOLA INFANZIA E PRIMARIA G. RODARI - EDIFICIO 1 SCUOLA INFANZIA E PRIMARIA VIA LASPRO </t>
  </si>
  <si>
    <t>ISTITUTO COMPRESIVO T. TASSO</t>
  </si>
  <si>
    <t xml:space="preserve">VIA TEN. UGO STANZIONE,3 </t>
  </si>
  <si>
    <t>LICEO STATALE "FRANCESCO DE SANTIS"</t>
  </si>
  <si>
    <t>PLESSO SCUOLA PRIMARIA S.ANGELO DI OGLIARA</t>
  </si>
  <si>
    <t>PLESSO FUORNI SSI</t>
  </si>
  <si>
    <t>PLESSO FUORNI PRIMARIA</t>
  </si>
  <si>
    <t>PLESSO FUORNI INFANZIA</t>
  </si>
  <si>
    <t>PLESSO ARBOSTELLA PRIMARIA</t>
  </si>
  <si>
    <t>PLESSO ARBOSTELLA INFANZIA</t>
  </si>
  <si>
    <t>PLESSO MARICONDA SSI</t>
  </si>
  <si>
    <t>PLESSO MARICONDA PRIMARIA</t>
  </si>
  <si>
    <t>PLESSO MARICONDA INFANZIA</t>
  </si>
  <si>
    <t xml:space="preserve">PLESSO MERCATELLO SSI </t>
  </si>
  <si>
    <t>PLESSO MERCATELLO PRIMARIA</t>
  </si>
  <si>
    <t>PLESSO MERCATELLO INFANZIA</t>
  </si>
  <si>
    <t>ISTITUTO COMPRENSIVO STATALE  RITA LEVI DI MONTALCINI</t>
  </si>
  <si>
    <t>PLESSO PIRRO SCUOLA SECONDARIA VIA FIERAVECCHIA</t>
  </si>
  <si>
    <t>CORSO VITTORIO EMANUELE</t>
  </si>
  <si>
    <t>ISTITUTO COMPRENSIVO  VICINANZA</t>
  </si>
  <si>
    <t>Peso gr del 17/03/2023</t>
  </si>
  <si>
    <t>Peso gr del 10/03/2023</t>
  </si>
  <si>
    <t>UNITA'</t>
  </si>
  <si>
    <t>MESE DI MARZO 2023</t>
  </si>
  <si>
    <t>Elenco scuole partecipanti</t>
  </si>
  <si>
    <t>Peso gr del 24/03/2023</t>
  </si>
  <si>
    <t>Peso gr del 31/03/2023</t>
  </si>
  <si>
    <t>Peso gr del 07/04/2023</t>
  </si>
  <si>
    <t>MESE DI APRILE 2023</t>
  </si>
  <si>
    <t>Peso gr del 14/04/2023</t>
  </si>
  <si>
    <t>Peso gr del 21/04/2023</t>
  </si>
  <si>
    <t>Peso gr del 28/04/2023</t>
  </si>
  <si>
    <t>Scuole primarie e secondarie I grado</t>
  </si>
  <si>
    <t>Scuole secondarie II grado</t>
  </si>
  <si>
    <t>SCUOLA PRIMARIA S. TERESA DEL BAMBINO GESU'</t>
  </si>
  <si>
    <t>VIA RAFASTIA,13</t>
  </si>
  <si>
    <t>ISTITUTO CRISTO RE</t>
  </si>
  <si>
    <t>VIA DEI MOSCANI,2</t>
  </si>
  <si>
    <t>SCUOLA DELL'INFANZIA E PRIMARIA PARITARIA "INFANZIA SERENA"</t>
  </si>
  <si>
    <t>VIA IRNO,63</t>
  </si>
  <si>
    <t>SCUOLA DELL'INFANZIA E PRIMARIA PARITARIA "ROSA AGAZZI"</t>
  </si>
  <si>
    <t>VIALE DEI PIOPPI, 2/5</t>
  </si>
  <si>
    <t>Scuole paritarie</t>
  </si>
  <si>
    <t xml:space="preserve">peso in grammi pro capite </t>
  </si>
  <si>
    <t>Media Pro-capite in gr</t>
  </si>
  <si>
    <t>LEGENDA</t>
  </si>
  <si>
    <t>NO = UTILIZZO BUSTE DIFFERENTI DA QUELLE CONSEGNATE DA SALERNO PULITA</t>
  </si>
  <si>
    <t>0 = MANCATO CONFERIMENTO</t>
  </si>
  <si>
    <t>ISTITUTO COMPRENSIVO T. TASSO</t>
  </si>
  <si>
    <t>ISTITUTO COMPRENSIVO VICINANZA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</si>
</sst>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 Black"/>
      <family val="2"/>
    </font>
    <font>
      <sz val="18"/>
      <color theme="1"/>
      <name val="Arial Black"/>
      <family val="2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44">
    <xf numFmtId="0" fontId="0" fillId="0" borderId="0" xfId="0"/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4" fillId="0" borderId="5" xfId="0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3" fontId="7" fillId="0" borderId="5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0" fillId="2" borderId="7" xfId="0" applyFill="1" applyBorder="1"/>
    <xf numFmtId="0" fontId="11" fillId="2" borderId="6" xfId="0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4" fontId="0" fillId="0" borderId="0" xfId="0" applyNumberFormat="1"/>
    <xf numFmtId="0" fontId="0" fillId="2" borderId="1" xfId="0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2" fontId="12" fillId="2" borderId="3" xfId="0" applyNumberFormat="1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vertical="center"/>
    </xf>
    <xf numFmtId="166" fontId="4" fillId="0" borderId="3" xfId="1" applyNumberFormat="1" applyFont="1" applyBorder="1" applyAlignment="1">
      <alignment vertical="center"/>
    </xf>
    <xf numFmtId="166" fontId="4" fillId="0" borderId="4" xfId="1" applyNumberFormat="1" applyFont="1" applyBorder="1" applyAlignment="1">
      <alignment vertical="center"/>
    </xf>
    <xf numFmtId="166" fontId="4" fillId="0" borderId="2" xfId="1" applyNumberFormat="1" applyFont="1" applyBorder="1" applyAlignment="1">
      <alignment vertical="center"/>
    </xf>
    <xf numFmtId="166" fontId="3" fillId="0" borderId="1" xfId="1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166" fontId="4" fillId="0" borderId="3" xfId="1" applyNumberFormat="1" applyFont="1" applyBorder="1" applyAlignment="1">
      <alignment horizontal="center" vertical="center"/>
    </xf>
    <xf numFmtId="166" fontId="4" fillId="0" borderId="4" xfId="1" applyNumberFormat="1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166" fontId="3" fillId="0" borderId="4" xfId="1" applyNumberFormat="1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72E60-47B2-47CD-8529-B98C7F8FD38D}">
  <dimension ref="A1:W43"/>
  <sheetViews>
    <sheetView tabSelected="1" topLeftCell="E1" zoomScaleNormal="100" workbookViewId="0">
      <selection activeCell="AB6" sqref="AB6"/>
    </sheetView>
  </sheetViews>
  <sheetFormatPr defaultRowHeight="21" x14ac:dyDescent="0.35"/>
  <cols>
    <col min="1" max="1" width="37.85546875" customWidth="1"/>
    <col min="2" max="2" width="4.42578125" hidden="1" customWidth="1"/>
    <col min="3" max="3" width="48.140625" customWidth="1"/>
    <col min="4" max="4" width="7.5703125" hidden="1" customWidth="1"/>
    <col min="5" max="5" width="9.85546875" customWidth="1"/>
    <col min="6" max="6" width="11.42578125" customWidth="1"/>
    <col min="7" max="7" width="9.5703125" customWidth="1"/>
    <col min="8" max="8" width="11.42578125" customWidth="1"/>
    <col min="9" max="9" width="8.28515625" customWidth="1"/>
    <col min="10" max="10" width="11.42578125" customWidth="1"/>
    <col min="11" max="11" width="9.42578125" customWidth="1"/>
    <col min="12" max="12" width="11.42578125" customWidth="1"/>
    <col min="13" max="13" width="7.85546875" customWidth="1"/>
    <col min="14" max="14" width="2.42578125" customWidth="1"/>
    <col min="15" max="15" width="11.42578125" customWidth="1"/>
    <col min="16" max="16" width="9.140625" customWidth="1"/>
    <col min="17" max="17" width="11.42578125" customWidth="1"/>
    <col min="18" max="18" width="9.140625" customWidth="1"/>
    <col min="19" max="19" width="12.85546875" customWidth="1"/>
    <col min="20" max="20" width="9.140625" customWidth="1"/>
    <col min="21" max="21" width="12.7109375" customWidth="1"/>
    <col min="22" max="22" width="9.140625" customWidth="1"/>
    <col min="23" max="23" width="13" style="26" customWidth="1"/>
  </cols>
  <sheetData>
    <row r="1" spans="1:23" ht="21" customHeight="1" x14ac:dyDescent="0.25">
      <c r="A1" s="92"/>
      <c r="B1" s="92"/>
      <c r="C1" s="92"/>
      <c r="D1" s="21"/>
      <c r="E1" s="95" t="s">
        <v>61</v>
      </c>
      <c r="F1" s="95"/>
      <c r="G1" s="95"/>
      <c r="H1" s="95"/>
      <c r="I1" s="95"/>
      <c r="J1" s="95"/>
      <c r="K1" s="95"/>
      <c r="L1" s="95"/>
      <c r="M1" s="28"/>
      <c r="N1" s="28"/>
      <c r="O1" s="95" t="s">
        <v>66</v>
      </c>
      <c r="P1" s="95"/>
      <c r="Q1" s="95"/>
      <c r="R1" s="95"/>
      <c r="S1" s="95"/>
      <c r="T1" s="95"/>
      <c r="U1" s="95"/>
      <c r="V1" s="95"/>
      <c r="W1" s="95"/>
    </row>
    <row r="2" spans="1:23" ht="34.5" customHeight="1" x14ac:dyDescent="0.25">
      <c r="A2" s="30" t="s">
        <v>70</v>
      </c>
      <c r="B2" s="29"/>
      <c r="C2" s="20"/>
      <c r="D2" s="19" t="s">
        <v>60</v>
      </c>
      <c r="E2" s="19" t="s">
        <v>60</v>
      </c>
      <c r="F2" s="19" t="s">
        <v>59</v>
      </c>
      <c r="G2" s="47" t="s">
        <v>81</v>
      </c>
      <c r="H2" s="19" t="s">
        <v>58</v>
      </c>
      <c r="I2" s="47" t="s">
        <v>81</v>
      </c>
      <c r="J2" s="19" t="s">
        <v>63</v>
      </c>
      <c r="K2" s="47" t="s">
        <v>81</v>
      </c>
      <c r="L2" s="19" t="s">
        <v>64</v>
      </c>
      <c r="M2" s="47" t="s">
        <v>81</v>
      </c>
      <c r="N2" s="75"/>
      <c r="O2" s="19" t="s">
        <v>65</v>
      </c>
      <c r="P2" s="47" t="s">
        <v>81</v>
      </c>
      <c r="Q2" s="19" t="s">
        <v>67</v>
      </c>
      <c r="R2" s="47" t="s">
        <v>81</v>
      </c>
      <c r="S2" s="19" t="s">
        <v>68</v>
      </c>
      <c r="T2" s="47" t="s">
        <v>81</v>
      </c>
      <c r="U2" s="19" t="s">
        <v>69</v>
      </c>
      <c r="V2" s="47" t="s">
        <v>81</v>
      </c>
      <c r="W2" s="54" t="s">
        <v>82</v>
      </c>
    </row>
    <row r="3" spans="1:23" ht="24" customHeight="1" x14ac:dyDescent="0.25">
      <c r="A3" s="13" t="s">
        <v>16</v>
      </c>
      <c r="B3" s="12">
        <v>22</v>
      </c>
      <c r="C3" s="7" t="s">
        <v>15</v>
      </c>
      <c r="D3" s="11">
        <v>819</v>
      </c>
      <c r="E3" s="10">
        <v>819</v>
      </c>
      <c r="F3" s="9">
        <v>10500</v>
      </c>
      <c r="G3" s="40">
        <f t="shared" ref="G3" si="0">F3/E3</f>
        <v>12.820512820512821</v>
      </c>
      <c r="H3" s="1">
        <v>2300</v>
      </c>
      <c r="I3" s="25">
        <f>H3/E3</f>
        <v>2.8083028083028081</v>
      </c>
      <c r="J3" s="1">
        <v>20300</v>
      </c>
      <c r="K3" s="25">
        <f>J3/E3</f>
        <v>24.786324786324787</v>
      </c>
      <c r="L3" s="1">
        <v>4700</v>
      </c>
      <c r="M3" s="25">
        <f>L3/E3</f>
        <v>5.7387057387057387</v>
      </c>
      <c r="N3" s="76"/>
      <c r="O3" s="1">
        <v>6700</v>
      </c>
      <c r="P3" s="25">
        <f>O3/E3</f>
        <v>8.1807081807081801</v>
      </c>
      <c r="Q3" s="1">
        <v>17300</v>
      </c>
      <c r="R3" s="25">
        <f>Q3/E3</f>
        <v>21.123321123321123</v>
      </c>
      <c r="S3" s="132">
        <v>22900</v>
      </c>
      <c r="T3" s="137">
        <f>S3/E3</f>
        <v>27.960927960927961</v>
      </c>
      <c r="U3" s="131">
        <v>15600</v>
      </c>
      <c r="V3" s="25">
        <f>U3/E3</f>
        <v>19.047619047619047</v>
      </c>
      <c r="W3" s="55">
        <f>SUM(G3,I3,K3,M3,P3,R3)/6</f>
        <v>12.576312576312576</v>
      </c>
    </row>
    <row r="4" spans="1:23" ht="34.5" customHeight="1" x14ac:dyDescent="0.25">
      <c r="A4" s="58" t="s">
        <v>86</v>
      </c>
      <c r="B4" s="18">
        <v>10</v>
      </c>
      <c r="C4" s="4" t="s">
        <v>37</v>
      </c>
      <c r="D4" s="11">
        <v>793</v>
      </c>
      <c r="E4" s="10">
        <v>793</v>
      </c>
      <c r="F4" s="9">
        <v>28700</v>
      </c>
      <c r="G4" s="40">
        <f>F4/E4</f>
        <v>36.191677175283729</v>
      </c>
      <c r="H4" s="1">
        <v>21200</v>
      </c>
      <c r="I4" s="25">
        <f>H4/E4</f>
        <v>26.73392181588903</v>
      </c>
      <c r="J4" s="1">
        <v>19600</v>
      </c>
      <c r="K4" s="25">
        <f>J4/E4</f>
        <v>24.71626733921816</v>
      </c>
      <c r="L4" s="1">
        <v>28200</v>
      </c>
      <c r="M4" s="25">
        <f>L4/E4</f>
        <v>35.561160151324088</v>
      </c>
      <c r="N4" s="76"/>
      <c r="O4" s="1">
        <v>8800</v>
      </c>
      <c r="P4" s="25">
        <f>O4/E4</f>
        <v>11.097099621689786</v>
      </c>
      <c r="Q4" s="24">
        <v>4300</v>
      </c>
      <c r="R4" s="25">
        <f>Q4/E4</f>
        <v>5.4224464060529636</v>
      </c>
      <c r="S4" s="132">
        <v>10300</v>
      </c>
      <c r="T4" s="137">
        <f t="shared" ref="T4:T8" si="1">S4/E4</f>
        <v>12.988650693568726</v>
      </c>
      <c r="U4" s="131">
        <v>15900</v>
      </c>
      <c r="V4" s="25">
        <f t="shared" ref="V4:V5" si="2">U4/E4</f>
        <v>20.050441361916771</v>
      </c>
      <c r="W4" s="55">
        <f>SUM(G4,I4,K4,M4,P4,R4)/6</f>
        <v>23.287095418242959</v>
      </c>
    </row>
    <row r="5" spans="1:23" ht="27.75" customHeight="1" x14ac:dyDescent="0.25">
      <c r="A5" s="2" t="s">
        <v>4</v>
      </c>
      <c r="B5" s="5">
        <v>31</v>
      </c>
      <c r="C5" s="4" t="s">
        <v>2</v>
      </c>
      <c r="D5" s="3">
        <v>629</v>
      </c>
      <c r="E5" s="2">
        <v>629</v>
      </c>
      <c r="F5" s="1">
        <v>15800</v>
      </c>
      <c r="G5" s="39">
        <f t="shared" ref="G5:G9" si="3">F5/E5</f>
        <v>25.119236883942765</v>
      </c>
      <c r="H5" s="1">
        <v>49200</v>
      </c>
      <c r="I5" s="25">
        <f>H5/E5</f>
        <v>78.21939586645469</v>
      </c>
      <c r="J5" s="1">
        <v>7300</v>
      </c>
      <c r="K5" s="25">
        <f>J5/E5</f>
        <v>11.605723370429253</v>
      </c>
      <c r="L5" s="1">
        <v>19400</v>
      </c>
      <c r="M5" s="43">
        <f t="shared" ref="M5" si="4">L5/E5</f>
        <v>30.842607313195547</v>
      </c>
      <c r="N5" s="76"/>
      <c r="O5" s="1">
        <v>4900</v>
      </c>
      <c r="P5" s="25">
        <f>O5/E5</f>
        <v>7.7901430842607313</v>
      </c>
      <c r="Q5" s="1">
        <v>3600</v>
      </c>
      <c r="R5" s="25">
        <f>Q5/E5</f>
        <v>5.7233704292527818</v>
      </c>
      <c r="S5" s="132">
        <v>11700</v>
      </c>
      <c r="T5" s="137">
        <f t="shared" si="1"/>
        <v>18.600953895071541</v>
      </c>
      <c r="U5" s="131">
        <v>15700</v>
      </c>
      <c r="V5" s="25">
        <f t="shared" si="2"/>
        <v>24.960254372019079</v>
      </c>
      <c r="W5" s="55">
        <f>SUM(G5,I5,K5,M5,P5,R5)/6</f>
        <v>26.550079491255961</v>
      </c>
    </row>
    <row r="6" spans="1:23" ht="27.75" customHeight="1" x14ac:dyDescent="0.25">
      <c r="A6" s="77" t="s">
        <v>54</v>
      </c>
      <c r="B6" s="5"/>
      <c r="C6" s="16" t="s">
        <v>50</v>
      </c>
      <c r="D6" s="3"/>
      <c r="E6" s="77">
        <v>239</v>
      </c>
      <c r="F6" s="84">
        <v>12000</v>
      </c>
      <c r="G6" s="67">
        <f t="shared" si="3"/>
        <v>50.2092050209205</v>
      </c>
      <c r="H6" s="84">
        <v>8025</v>
      </c>
      <c r="I6" s="69">
        <f>H6/E6</f>
        <v>33.577405857740587</v>
      </c>
      <c r="J6" s="84">
        <v>2500</v>
      </c>
      <c r="K6" s="69">
        <f>J6/E6</f>
        <v>10.460251046025105</v>
      </c>
      <c r="L6" s="84">
        <v>9200</v>
      </c>
      <c r="M6" s="69">
        <f>L6/E6</f>
        <v>38.493723849372387</v>
      </c>
      <c r="N6" s="76"/>
      <c r="O6" s="84">
        <v>15300</v>
      </c>
      <c r="P6" s="108">
        <f>O6/E6</f>
        <v>64.01673640167364</v>
      </c>
      <c r="Q6" s="84">
        <v>8000</v>
      </c>
      <c r="R6" s="108">
        <f>Q6/E6</f>
        <v>33.472803347280333</v>
      </c>
      <c r="S6" s="133">
        <v>12000</v>
      </c>
      <c r="T6" s="69">
        <f>S6/E6</f>
        <v>50.2092050209205</v>
      </c>
      <c r="U6" s="138">
        <v>8700</v>
      </c>
      <c r="V6" s="69">
        <f>U6/E6</f>
        <v>36.401673640167367</v>
      </c>
      <c r="W6" s="111">
        <f>SUM(G6,I6,K6,M6,P6,R6)/6</f>
        <v>38.371687587168758</v>
      </c>
    </row>
    <row r="7" spans="1:23" ht="27.75" customHeight="1" x14ac:dyDescent="0.25">
      <c r="A7" s="105"/>
      <c r="B7" s="5"/>
      <c r="C7" s="16" t="s">
        <v>49</v>
      </c>
      <c r="D7" s="3"/>
      <c r="E7" s="78"/>
      <c r="F7" s="85"/>
      <c r="G7" s="72"/>
      <c r="H7" s="85"/>
      <c r="I7" s="70"/>
      <c r="J7" s="85"/>
      <c r="K7" s="70"/>
      <c r="L7" s="85"/>
      <c r="M7" s="70"/>
      <c r="N7" s="76"/>
      <c r="O7" s="85"/>
      <c r="P7" s="99"/>
      <c r="Q7" s="85"/>
      <c r="R7" s="109"/>
      <c r="S7" s="134"/>
      <c r="T7" s="70"/>
      <c r="U7" s="139"/>
      <c r="V7" s="70"/>
      <c r="W7" s="97"/>
    </row>
    <row r="8" spans="1:23" ht="27.75" customHeight="1" x14ac:dyDescent="0.25">
      <c r="A8" s="106"/>
      <c r="B8" s="5"/>
      <c r="C8" s="16" t="s">
        <v>48</v>
      </c>
      <c r="D8" s="3"/>
      <c r="E8" s="79"/>
      <c r="F8" s="86"/>
      <c r="G8" s="68"/>
      <c r="H8" s="86"/>
      <c r="I8" s="71"/>
      <c r="J8" s="86"/>
      <c r="K8" s="71"/>
      <c r="L8" s="86"/>
      <c r="M8" s="71"/>
      <c r="N8" s="76"/>
      <c r="O8" s="86"/>
      <c r="P8" s="100"/>
      <c r="Q8" s="86"/>
      <c r="R8" s="110"/>
      <c r="S8" s="135"/>
      <c r="T8" s="71"/>
      <c r="U8" s="140"/>
      <c r="V8" s="71"/>
      <c r="W8" s="97"/>
    </row>
    <row r="9" spans="1:23" ht="27.75" customHeight="1" x14ac:dyDescent="0.25">
      <c r="A9" s="77" t="s">
        <v>54</v>
      </c>
      <c r="B9" s="5"/>
      <c r="C9" s="16" t="s">
        <v>53</v>
      </c>
      <c r="D9" s="3"/>
      <c r="E9" s="77">
        <v>498</v>
      </c>
      <c r="F9" s="84">
        <v>43140</v>
      </c>
      <c r="G9" s="67">
        <f t="shared" si="3"/>
        <v>86.626506024096386</v>
      </c>
      <c r="H9" s="84">
        <v>5790</v>
      </c>
      <c r="I9" s="69">
        <f>H9/E9</f>
        <v>11.626506024096386</v>
      </c>
      <c r="J9" s="84">
        <v>4400</v>
      </c>
      <c r="K9" s="69">
        <f>J9/E9</f>
        <v>8.8353413654618471</v>
      </c>
      <c r="L9" s="84">
        <v>17600</v>
      </c>
      <c r="M9" s="69">
        <f>L9/E9</f>
        <v>35.341365461847388</v>
      </c>
      <c r="N9" s="76"/>
      <c r="O9" s="84">
        <v>9100</v>
      </c>
      <c r="P9" s="108">
        <f>O9/E9</f>
        <v>18.273092369477911</v>
      </c>
      <c r="Q9" s="73" t="s">
        <v>32</v>
      </c>
      <c r="R9" s="108">
        <v>139.85</v>
      </c>
      <c r="S9" s="133">
        <v>5700</v>
      </c>
      <c r="T9" s="69">
        <f>S9/E9</f>
        <v>11.445783132530121</v>
      </c>
      <c r="U9" s="141" t="s">
        <v>32</v>
      </c>
      <c r="V9" s="69"/>
      <c r="W9" s="111">
        <f>SUM(G9,I9,K9,M9,P9,R9)/6</f>
        <v>50.092135207496653</v>
      </c>
    </row>
    <row r="10" spans="1:23" ht="27.75" customHeight="1" x14ac:dyDescent="0.25">
      <c r="A10" s="105"/>
      <c r="B10" s="5"/>
      <c r="C10" s="16" t="s">
        <v>52</v>
      </c>
      <c r="D10" s="3"/>
      <c r="E10" s="105"/>
      <c r="F10" s="85"/>
      <c r="G10" s="72"/>
      <c r="H10" s="85"/>
      <c r="I10" s="70"/>
      <c r="J10" s="85"/>
      <c r="K10" s="70"/>
      <c r="L10" s="85"/>
      <c r="M10" s="70"/>
      <c r="N10" s="76"/>
      <c r="O10" s="85"/>
      <c r="P10" s="99"/>
      <c r="Q10" s="89"/>
      <c r="R10" s="99"/>
      <c r="S10" s="134"/>
      <c r="T10" s="70"/>
      <c r="U10" s="142"/>
      <c r="V10" s="70"/>
      <c r="W10" s="97"/>
    </row>
    <row r="11" spans="1:23" ht="27.75" customHeight="1" x14ac:dyDescent="0.25">
      <c r="A11" s="106"/>
      <c r="B11" s="5"/>
      <c r="C11" s="16" t="s">
        <v>51</v>
      </c>
      <c r="D11" s="3"/>
      <c r="E11" s="106"/>
      <c r="F11" s="86"/>
      <c r="G11" s="68"/>
      <c r="H11" s="86"/>
      <c r="I11" s="71"/>
      <c r="J11" s="86"/>
      <c r="K11" s="71"/>
      <c r="L11" s="86"/>
      <c r="M11" s="71"/>
      <c r="N11" s="76"/>
      <c r="O11" s="86"/>
      <c r="P11" s="100"/>
      <c r="Q11" s="74"/>
      <c r="R11" s="100"/>
      <c r="S11" s="135"/>
      <c r="T11" s="71"/>
      <c r="U11" s="143"/>
      <c r="V11" s="71"/>
      <c r="W11" s="97"/>
    </row>
    <row r="12" spans="1:23" ht="24.95" customHeight="1" x14ac:dyDescent="0.25">
      <c r="A12" s="2" t="s">
        <v>57</v>
      </c>
      <c r="B12" s="5">
        <v>1</v>
      </c>
      <c r="C12" s="7" t="s">
        <v>56</v>
      </c>
      <c r="D12" s="3">
        <v>619</v>
      </c>
      <c r="E12" s="2">
        <v>619</v>
      </c>
      <c r="F12" s="6" t="s">
        <v>7</v>
      </c>
      <c r="G12" s="38">
        <v>285.68</v>
      </c>
      <c r="H12" s="1">
        <v>2000</v>
      </c>
      <c r="I12" s="25">
        <f>H12/E12</f>
        <v>3.2310177705977381</v>
      </c>
      <c r="J12" s="1">
        <v>4100</v>
      </c>
      <c r="K12" s="25">
        <f>J12/E12</f>
        <v>6.6235864297253633</v>
      </c>
      <c r="L12" s="1">
        <v>3700</v>
      </c>
      <c r="M12" s="25">
        <f>L12/E12</f>
        <v>5.9773828756058158</v>
      </c>
      <c r="N12" s="76"/>
      <c r="O12" s="1">
        <v>1500</v>
      </c>
      <c r="P12" s="25">
        <f>O12/E12</f>
        <v>2.4232633279483036</v>
      </c>
      <c r="Q12" s="1">
        <v>1200</v>
      </c>
      <c r="R12" s="25">
        <f>Q12/E12</f>
        <v>1.938610662358643</v>
      </c>
      <c r="S12" s="132">
        <v>4000</v>
      </c>
      <c r="T12" s="25">
        <f>S12/E12</f>
        <v>6.4620355411954762</v>
      </c>
      <c r="U12" s="131">
        <v>1000</v>
      </c>
      <c r="V12" s="25">
        <f>U12/E12</f>
        <v>1.615508885298869</v>
      </c>
      <c r="W12" s="55">
        <f>SUM(G12,I12,K12,M12,P12,R12)/6</f>
        <v>50.978976844372653</v>
      </c>
    </row>
    <row r="13" spans="1:23" ht="24" customHeight="1" x14ac:dyDescent="0.25">
      <c r="A13" s="50" t="s">
        <v>9</v>
      </c>
      <c r="B13" s="5">
        <v>29</v>
      </c>
      <c r="C13" s="7" t="s">
        <v>5</v>
      </c>
      <c r="D13" s="3">
        <v>208</v>
      </c>
      <c r="E13" s="2">
        <v>208</v>
      </c>
      <c r="F13" s="1">
        <v>5400</v>
      </c>
      <c r="G13" s="39">
        <f t="shared" ref="G13" si="5">F13/E13</f>
        <v>25.96153846153846</v>
      </c>
      <c r="H13" s="6">
        <v>0</v>
      </c>
      <c r="I13" s="42">
        <v>78.22</v>
      </c>
      <c r="J13" s="6">
        <v>0</v>
      </c>
      <c r="K13" s="42">
        <v>192.75</v>
      </c>
      <c r="L13" s="24">
        <v>7700</v>
      </c>
      <c r="M13" s="43">
        <f>L13/E13</f>
        <v>37.019230769230766</v>
      </c>
      <c r="N13" s="76"/>
      <c r="O13" s="24">
        <v>5800</v>
      </c>
      <c r="P13" s="43">
        <f>O13/E13</f>
        <v>27.884615384615383</v>
      </c>
      <c r="Q13" s="24">
        <v>10200</v>
      </c>
      <c r="R13" s="43">
        <f>Q13/E13</f>
        <v>49.03846153846154</v>
      </c>
      <c r="S13" s="136" t="s">
        <v>32</v>
      </c>
      <c r="T13" s="25"/>
      <c r="U13" s="6">
        <v>0</v>
      </c>
      <c r="V13" s="25"/>
      <c r="W13" s="55">
        <f>SUM(G13,I13,K13,M13,P13,R13)/6</f>
        <v>68.478974358974355</v>
      </c>
    </row>
    <row r="14" spans="1:23" ht="24.95" customHeight="1" x14ac:dyDescent="0.25">
      <c r="A14" s="2" t="s">
        <v>87</v>
      </c>
      <c r="B14" s="12">
        <v>2</v>
      </c>
      <c r="C14" s="7" t="s">
        <v>55</v>
      </c>
      <c r="D14" s="11">
        <v>359</v>
      </c>
      <c r="E14" s="2">
        <v>359</v>
      </c>
      <c r="F14" s="1">
        <v>16700</v>
      </c>
      <c r="G14" s="39">
        <f>F14/E14</f>
        <v>46.51810584958217</v>
      </c>
      <c r="H14" s="6">
        <v>0</v>
      </c>
      <c r="I14" s="42">
        <v>78.22</v>
      </c>
      <c r="J14" s="6">
        <v>0</v>
      </c>
      <c r="K14" s="42">
        <v>192.75</v>
      </c>
      <c r="L14" s="24">
        <v>15900</v>
      </c>
      <c r="M14" s="25">
        <f>L14/E14</f>
        <v>44.289693593314766</v>
      </c>
      <c r="N14" s="76"/>
      <c r="O14" s="6">
        <v>0</v>
      </c>
      <c r="P14" s="42"/>
      <c r="Q14" s="24">
        <v>21100</v>
      </c>
      <c r="R14" s="25">
        <f>Q14/E14</f>
        <v>58.774373259052922</v>
      </c>
      <c r="S14" s="132">
        <v>10800</v>
      </c>
      <c r="T14" s="25">
        <f>S14/E14</f>
        <v>30.083565459610028</v>
      </c>
      <c r="U14" s="131">
        <v>8800</v>
      </c>
      <c r="V14" s="25">
        <f>U14/E14</f>
        <v>24.512534818941504</v>
      </c>
      <c r="W14" s="55">
        <f>SUM(G14,I14,K14,M14,P14,R14)/6</f>
        <v>70.092028783658307</v>
      </c>
    </row>
    <row r="15" spans="1:23" ht="24" customHeight="1" x14ac:dyDescent="0.25">
      <c r="A15" s="49" t="s">
        <v>14</v>
      </c>
      <c r="B15" s="8">
        <v>26</v>
      </c>
      <c r="C15" s="7" t="s">
        <v>10</v>
      </c>
      <c r="D15" s="3">
        <v>210</v>
      </c>
      <c r="E15" s="2">
        <v>210</v>
      </c>
      <c r="F15" s="1">
        <v>21200</v>
      </c>
      <c r="G15" s="40">
        <f t="shared" ref="G15:G16" si="6">F15/E15</f>
        <v>100.95238095238095</v>
      </c>
      <c r="H15" s="6">
        <v>0</v>
      </c>
      <c r="I15" s="42">
        <v>78.22</v>
      </c>
      <c r="J15" s="6">
        <v>0</v>
      </c>
      <c r="K15" s="42">
        <v>192.75</v>
      </c>
      <c r="L15" s="24">
        <v>4500</v>
      </c>
      <c r="M15" s="43">
        <f>L15/E15</f>
        <v>21.428571428571427</v>
      </c>
      <c r="N15" s="76"/>
      <c r="O15" s="6">
        <v>0</v>
      </c>
      <c r="P15" s="42"/>
      <c r="Q15" s="24">
        <v>19800</v>
      </c>
      <c r="R15" s="43">
        <f>Q15/E15</f>
        <v>94.285714285714292</v>
      </c>
      <c r="S15" s="132">
        <v>7900</v>
      </c>
      <c r="T15" s="25">
        <f>S15/E15</f>
        <v>37.61904761904762</v>
      </c>
      <c r="U15" s="136" t="s">
        <v>32</v>
      </c>
      <c r="V15" s="25"/>
      <c r="W15" s="55">
        <f>SUM(G15,I15,K15,M15,P15,R15)/6</f>
        <v>81.272777777777776</v>
      </c>
    </row>
    <row r="16" spans="1:23" ht="24" customHeight="1" x14ac:dyDescent="0.25">
      <c r="A16" s="2" t="s">
        <v>14</v>
      </c>
      <c r="B16" s="5">
        <v>24</v>
      </c>
      <c r="C16" s="7" t="s">
        <v>12</v>
      </c>
      <c r="D16" s="3">
        <v>276</v>
      </c>
      <c r="E16" s="2">
        <v>276</v>
      </c>
      <c r="F16" s="1">
        <v>15000</v>
      </c>
      <c r="G16" s="40">
        <f t="shared" si="6"/>
        <v>54.347826086956523</v>
      </c>
      <c r="H16" s="6">
        <v>0</v>
      </c>
      <c r="I16" s="42">
        <v>78.22</v>
      </c>
      <c r="J16" s="6">
        <v>0</v>
      </c>
      <c r="K16" s="42">
        <v>192.75</v>
      </c>
      <c r="L16" s="6">
        <v>0</v>
      </c>
      <c r="M16" s="42">
        <v>79.72</v>
      </c>
      <c r="N16" s="76"/>
      <c r="O16" s="15" t="s">
        <v>32</v>
      </c>
      <c r="P16" s="44">
        <v>82.6</v>
      </c>
      <c r="Q16" s="15">
        <v>0</v>
      </c>
      <c r="R16" s="42"/>
      <c r="S16" s="136" t="s">
        <v>32</v>
      </c>
      <c r="T16" s="25"/>
      <c r="U16" s="6">
        <v>0</v>
      </c>
      <c r="V16" s="25"/>
      <c r="W16" s="55">
        <f>SUM(G16,I16,K16,M16,P16,R16)/6</f>
        <v>81.272971014492768</v>
      </c>
    </row>
    <row r="17" spans="1:23" ht="24" customHeight="1" x14ac:dyDescent="0.25">
      <c r="A17" s="2" t="s">
        <v>9</v>
      </c>
      <c r="B17" s="5">
        <v>28</v>
      </c>
      <c r="C17" s="7" t="s">
        <v>6</v>
      </c>
      <c r="D17" s="3">
        <v>321</v>
      </c>
      <c r="E17" s="2">
        <v>321</v>
      </c>
      <c r="F17" s="1">
        <v>15600</v>
      </c>
      <c r="G17" s="39">
        <f>F17/E17</f>
        <v>48.598130841121495</v>
      </c>
      <c r="H17" s="6">
        <v>0</v>
      </c>
      <c r="I17" s="42">
        <v>78.22</v>
      </c>
      <c r="J17" s="6">
        <v>0</v>
      </c>
      <c r="K17" s="42">
        <v>192.75</v>
      </c>
      <c r="L17" s="6">
        <v>0</v>
      </c>
      <c r="M17" s="42">
        <v>79.72</v>
      </c>
      <c r="N17" s="76"/>
      <c r="O17" s="6" t="s">
        <v>7</v>
      </c>
      <c r="P17" s="42">
        <v>80.06</v>
      </c>
      <c r="Q17" s="24">
        <v>4800</v>
      </c>
      <c r="R17" s="43">
        <f>Q17/E17</f>
        <v>14.953271028037383</v>
      </c>
      <c r="S17" s="6">
        <v>0</v>
      </c>
      <c r="T17" s="25"/>
      <c r="U17" s="6">
        <v>0</v>
      </c>
      <c r="V17" s="25"/>
      <c r="W17" s="55">
        <f>SUM(G17,I17,K17,M17,P17,R17)/6</f>
        <v>82.383566978193144</v>
      </c>
    </row>
    <row r="18" spans="1:23" ht="24.95" customHeight="1" x14ac:dyDescent="0.25">
      <c r="A18" s="77" t="s">
        <v>54</v>
      </c>
      <c r="B18" s="5"/>
      <c r="C18" s="16" t="s">
        <v>47</v>
      </c>
      <c r="D18" s="11"/>
      <c r="E18" s="77">
        <v>207</v>
      </c>
      <c r="F18" s="73" t="s">
        <v>7</v>
      </c>
      <c r="G18" s="107">
        <v>301.76</v>
      </c>
      <c r="H18" s="73">
        <v>0</v>
      </c>
      <c r="I18" s="98"/>
      <c r="J18" s="82">
        <v>4300</v>
      </c>
      <c r="K18" s="62">
        <f>J18/E18</f>
        <v>20.772946859903382</v>
      </c>
      <c r="L18" s="82">
        <v>5100</v>
      </c>
      <c r="M18" s="62">
        <f>L18/E18</f>
        <v>24.637681159420289</v>
      </c>
      <c r="N18" s="76"/>
      <c r="O18" s="73">
        <v>0</v>
      </c>
      <c r="P18" s="98"/>
      <c r="Q18" s="73" t="s">
        <v>32</v>
      </c>
      <c r="R18" s="98">
        <v>153.96</v>
      </c>
      <c r="S18" s="73">
        <v>0</v>
      </c>
      <c r="T18" s="69"/>
      <c r="U18" s="138">
        <v>7500</v>
      </c>
      <c r="V18" s="69">
        <f>U18/E18</f>
        <v>36.231884057971016</v>
      </c>
      <c r="W18" s="96">
        <f>SUM(G18,I18,K18,M18,P18,R18)/6</f>
        <v>83.521771336553954</v>
      </c>
    </row>
    <row r="19" spans="1:23" ht="24.95" customHeight="1" x14ac:dyDescent="0.25">
      <c r="A19" s="106"/>
      <c r="B19" s="5"/>
      <c r="C19" s="16" t="s">
        <v>46</v>
      </c>
      <c r="D19" s="11"/>
      <c r="E19" s="106"/>
      <c r="F19" s="74"/>
      <c r="G19" s="100"/>
      <c r="H19" s="86"/>
      <c r="I19" s="100"/>
      <c r="J19" s="83"/>
      <c r="K19" s="63"/>
      <c r="L19" s="83"/>
      <c r="M19" s="63"/>
      <c r="N19" s="76"/>
      <c r="O19" s="74"/>
      <c r="P19" s="100"/>
      <c r="Q19" s="74"/>
      <c r="R19" s="112"/>
      <c r="S19" s="74"/>
      <c r="T19" s="71"/>
      <c r="U19" s="140"/>
      <c r="V19" s="71"/>
      <c r="W19" s="97"/>
    </row>
    <row r="20" spans="1:23" ht="24" customHeight="1" x14ac:dyDescent="0.25">
      <c r="A20" s="48" t="s">
        <v>4</v>
      </c>
      <c r="B20" s="5">
        <v>30</v>
      </c>
      <c r="C20" s="7" t="s">
        <v>3</v>
      </c>
      <c r="D20" s="3">
        <v>281</v>
      </c>
      <c r="E20" s="2">
        <v>281</v>
      </c>
      <c r="F20" s="1">
        <v>6500</v>
      </c>
      <c r="G20" s="39">
        <f t="shared" ref="G20:G21" si="7">F20/E20</f>
        <v>23.131672597864767</v>
      </c>
      <c r="H20" s="6">
        <v>0</v>
      </c>
      <c r="I20" s="42">
        <v>78.22</v>
      </c>
      <c r="J20" s="6">
        <v>0</v>
      </c>
      <c r="K20" s="42">
        <v>192.75</v>
      </c>
      <c r="L20" s="24">
        <v>22400</v>
      </c>
      <c r="M20" s="43">
        <f t="shared" ref="M20" si="8">L20/E20</f>
        <v>79.715302491103202</v>
      </c>
      <c r="N20" s="76"/>
      <c r="O20" s="6">
        <v>0</v>
      </c>
      <c r="P20" s="42"/>
      <c r="Q20" s="6">
        <v>0</v>
      </c>
      <c r="R20" s="42">
        <v>129.80769230769232</v>
      </c>
      <c r="S20" s="132">
        <v>19600</v>
      </c>
      <c r="T20" s="25">
        <f>S20/E20</f>
        <v>69.7508896797153</v>
      </c>
      <c r="U20" s="131">
        <v>16300</v>
      </c>
      <c r="V20" s="25">
        <f>U20/E20</f>
        <v>58.007117437722421</v>
      </c>
      <c r="W20" s="55">
        <f>SUM(G20,I20,K20,M20,P20,R20)/6</f>
        <v>83.937444566110045</v>
      </c>
    </row>
    <row r="21" spans="1:23" ht="24" customHeight="1" x14ac:dyDescent="0.25">
      <c r="A21" s="2" t="s">
        <v>14</v>
      </c>
      <c r="B21" s="5">
        <v>25</v>
      </c>
      <c r="C21" s="7" t="s">
        <v>11</v>
      </c>
      <c r="D21" s="3">
        <v>380</v>
      </c>
      <c r="E21" s="2">
        <v>380</v>
      </c>
      <c r="F21" s="1">
        <v>8500</v>
      </c>
      <c r="G21" s="40">
        <f t="shared" si="7"/>
        <v>22.368421052631579</v>
      </c>
      <c r="H21" s="1">
        <v>7300</v>
      </c>
      <c r="I21" s="25">
        <f>H21/E21</f>
        <v>19.210526315789473</v>
      </c>
      <c r="J21" s="6">
        <v>0</v>
      </c>
      <c r="K21" s="42">
        <v>192.75</v>
      </c>
      <c r="L21" s="6">
        <v>0</v>
      </c>
      <c r="M21" s="42">
        <v>79.72</v>
      </c>
      <c r="N21" s="76"/>
      <c r="O21" s="6">
        <v>0</v>
      </c>
      <c r="P21" s="42">
        <v>64.489999999999995</v>
      </c>
      <c r="Q21" s="6">
        <v>0</v>
      </c>
      <c r="R21" s="42">
        <v>129.80769230769232</v>
      </c>
      <c r="S21" s="6">
        <v>0</v>
      </c>
      <c r="T21" s="25"/>
      <c r="U21" s="6">
        <v>0</v>
      </c>
      <c r="V21" s="25"/>
      <c r="W21" s="55">
        <f>SUM(G21,I21,K21,M21,P21,R21)/6</f>
        <v>84.724439946018904</v>
      </c>
    </row>
    <row r="22" spans="1:23" ht="24.95" customHeight="1" x14ac:dyDescent="0.25">
      <c r="A22" s="77" t="s">
        <v>54</v>
      </c>
      <c r="B22" s="87">
        <v>6</v>
      </c>
      <c r="C22" s="16" t="s">
        <v>45</v>
      </c>
      <c r="D22" s="11">
        <v>41</v>
      </c>
      <c r="E22" s="80">
        <f>SUM(D22:D24)</f>
        <v>173</v>
      </c>
      <c r="F22" s="73" t="s">
        <v>7</v>
      </c>
      <c r="G22" s="107">
        <v>306.51</v>
      </c>
      <c r="H22" s="84">
        <v>3300</v>
      </c>
      <c r="I22" s="69">
        <f>H22/E22</f>
        <v>19.075144508670519</v>
      </c>
      <c r="J22" s="84">
        <v>1800</v>
      </c>
      <c r="K22" s="69">
        <f>J22/E22</f>
        <v>10.404624277456648</v>
      </c>
      <c r="L22" s="73">
        <v>0</v>
      </c>
      <c r="M22" s="64">
        <v>79.72</v>
      </c>
      <c r="N22" s="76"/>
      <c r="O22" s="73">
        <v>0</v>
      </c>
      <c r="P22" s="98">
        <v>96.04</v>
      </c>
      <c r="Q22" s="82">
        <v>3400</v>
      </c>
      <c r="R22" s="102">
        <f>Q22/E22</f>
        <v>19.653179190751445</v>
      </c>
      <c r="S22" s="133">
        <v>3000</v>
      </c>
      <c r="T22" s="69">
        <f>S22/E22</f>
        <v>17.341040462427745</v>
      </c>
      <c r="U22" s="138">
        <v>2545</v>
      </c>
      <c r="V22" s="69">
        <f>U22/E22</f>
        <v>14.710982658959537</v>
      </c>
      <c r="W22" s="96">
        <f>SUM(G22,I22,K22,M22,P22,R22)/6</f>
        <v>88.567157996146435</v>
      </c>
    </row>
    <row r="23" spans="1:23" ht="24.95" customHeight="1" x14ac:dyDescent="0.25">
      <c r="A23" s="105"/>
      <c r="B23" s="94"/>
      <c r="C23" s="16" t="s">
        <v>44</v>
      </c>
      <c r="D23" s="11">
        <v>91</v>
      </c>
      <c r="E23" s="93"/>
      <c r="F23" s="89"/>
      <c r="G23" s="99"/>
      <c r="H23" s="85"/>
      <c r="I23" s="70"/>
      <c r="J23" s="85"/>
      <c r="K23" s="70"/>
      <c r="L23" s="89"/>
      <c r="M23" s="65"/>
      <c r="N23" s="76"/>
      <c r="O23" s="89"/>
      <c r="P23" s="99"/>
      <c r="Q23" s="101"/>
      <c r="R23" s="103"/>
      <c r="S23" s="134"/>
      <c r="T23" s="70"/>
      <c r="U23" s="139"/>
      <c r="V23" s="70"/>
      <c r="W23" s="97"/>
    </row>
    <row r="24" spans="1:23" ht="24.95" customHeight="1" x14ac:dyDescent="0.25">
      <c r="A24" s="106"/>
      <c r="B24" s="88"/>
      <c r="C24" s="16" t="s">
        <v>43</v>
      </c>
      <c r="D24" s="11">
        <v>41</v>
      </c>
      <c r="E24" s="81"/>
      <c r="F24" s="74"/>
      <c r="G24" s="100"/>
      <c r="H24" s="86"/>
      <c r="I24" s="71"/>
      <c r="J24" s="86"/>
      <c r="K24" s="71"/>
      <c r="L24" s="74"/>
      <c r="M24" s="66"/>
      <c r="N24" s="76"/>
      <c r="O24" s="74"/>
      <c r="P24" s="100"/>
      <c r="Q24" s="83"/>
      <c r="R24" s="104"/>
      <c r="S24" s="135"/>
      <c r="T24" s="71"/>
      <c r="U24" s="140"/>
      <c r="V24" s="71"/>
      <c r="W24" s="97"/>
    </row>
    <row r="25" spans="1:23" ht="24" customHeight="1" x14ac:dyDescent="0.25">
      <c r="A25" s="61" t="s">
        <v>14</v>
      </c>
      <c r="B25" s="12">
        <v>23</v>
      </c>
      <c r="C25" s="7" t="s">
        <v>13</v>
      </c>
      <c r="D25" s="11">
        <v>300</v>
      </c>
      <c r="E25" s="10">
        <v>300</v>
      </c>
      <c r="F25" s="9">
        <v>34100</v>
      </c>
      <c r="G25" s="40">
        <f t="shared" ref="G25" si="9">F25/E25</f>
        <v>113.66666666666667</v>
      </c>
      <c r="H25" s="6">
        <v>0</v>
      </c>
      <c r="I25" s="42">
        <v>78.22</v>
      </c>
      <c r="J25" s="6">
        <v>0</v>
      </c>
      <c r="K25" s="42">
        <v>192.75</v>
      </c>
      <c r="L25" s="6">
        <v>0</v>
      </c>
      <c r="M25" s="42">
        <v>79.72</v>
      </c>
      <c r="N25" s="76"/>
      <c r="O25" s="15" t="s">
        <v>32</v>
      </c>
      <c r="P25" s="44">
        <v>81.150000000000006</v>
      </c>
      <c r="Q25" s="15">
        <v>0</v>
      </c>
      <c r="R25" s="42"/>
      <c r="S25" s="136" t="s">
        <v>32</v>
      </c>
      <c r="T25" s="25"/>
      <c r="U25" s="6">
        <v>0</v>
      </c>
      <c r="V25" s="25"/>
      <c r="W25" s="55">
        <f>SUM(G25,I25,K25,M25,P25,R25)/6</f>
        <v>90.917777777777772</v>
      </c>
    </row>
    <row r="26" spans="1:23" ht="24" customHeight="1" x14ac:dyDescent="0.25">
      <c r="A26" s="48" t="s">
        <v>9</v>
      </c>
      <c r="B26" s="5">
        <v>27</v>
      </c>
      <c r="C26" s="7" t="s">
        <v>8</v>
      </c>
      <c r="D26" s="3">
        <v>286</v>
      </c>
      <c r="E26" s="2">
        <v>286</v>
      </c>
      <c r="F26" s="6" t="s">
        <v>7</v>
      </c>
      <c r="G26" s="38">
        <v>295.08999999999997</v>
      </c>
      <c r="H26" s="6">
        <v>0</v>
      </c>
      <c r="I26" s="42"/>
      <c r="J26" s="24">
        <v>3800</v>
      </c>
      <c r="K26" s="43">
        <f>J26/E26</f>
        <v>13.286713286713287</v>
      </c>
      <c r="L26" s="24">
        <v>11700</v>
      </c>
      <c r="M26" s="43">
        <f>L26/E26</f>
        <v>40.909090909090907</v>
      </c>
      <c r="N26" s="76"/>
      <c r="O26" s="24">
        <v>14700</v>
      </c>
      <c r="P26" s="43">
        <f>O26/E26</f>
        <v>51.3986013986014</v>
      </c>
      <c r="Q26" s="6" t="s">
        <v>32</v>
      </c>
      <c r="R26" s="43">
        <v>147.29</v>
      </c>
      <c r="S26" s="132">
        <v>14900</v>
      </c>
      <c r="T26" s="25">
        <f>S26/E26</f>
        <v>52.0979020979021</v>
      </c>
      <c r="U26" s="131">
        <v>13100</v>
      </c>
      <c r="V26" s="25"/>
      <c r="W26" s="55">
        <f>SUM(G26,I26,K26,M26,P26,R26)/6</f>
        <v>91.329067599067585</v>
      </c>
    </row>
    <row r="27" spans="1:23" ht="24" customHeight="1" x14ac:dyDescent="0.25">
      <c r="A27" s="77" t="s">
        <v>25</v>
      </c>
      <c r="B27" s="51"/>
      <c r="C27" s="7" t="s">
        <v>36</v>
      </c>
      <c r="D27" s="11"/>
      <c r="E27" s="77">
        <v>183</v>
      </c>
      <c r="F27" s="84">
        <v>10550</v>
      </c>
      <c r="G27" s="67">
        <f t="shared" ref="G27" si="10">F27/E27</f>
        <v>57.650273224043715</v>
      </c>
      <c r="H27" s="73">
        <v>0</v>
      </c>
      <c r="I27" s="64">
        <v>78.22</v>
      </c>
      <c r="J27" s="73">
        <v>0</v>
      </c>
      <c r="K27" s="98">
        <v>192.75</v>
      </c>
      <c r="L27" s="73">
        <v>0</v>
      </c>
      <c r="M27" s="64">
        <v>79.72</v>
      </c>
      <c r="N27" s="76"/>
      <c r="O27" s="73">
        <v>0</v>
      </c>
      <c r="P27" s="98">
        <v>64.489999999999995</v>
      </c>
      <c r="Q27" s="73">
        <v>0</v>
      </c>
      <c r="R27" s="98">
        <v>129.80769230769232</v>
      </c>
      <c r="S27" s="133">
        <v>12700</v>
      </c>
      <c r="T27" s="69">
        <f>S27/E27</f>
        <v>69.398907103825138</v>
      </c>
      <c r="U27" s="73">
        <v>0</v>
      </c>
      <c r="V27" s="69"/>
      <c r="W27" s="111">
        <f>SUM(G27,I27,K27,M27,P27,R27)/6</f>
        <v>100.43966092195599</v>
      </c>
    </row>
    <row r="28" spans="1:23" ht="24" customHeight="1" x14ac:dyDescent="0.25">
      <c r="A28" s="106"/>
      <c r="B28" s="51"/>
      <c r="C28" s="7" t="s">
        <v>35</v>
      </c>
      <c r="D28" s="11"/>
      <c r="E28" s="106"/>
      <c r="F28" s="86"/>
      <c r="G28" s="68"/>
      <c r="H28" s="74"/>
      <c r="I28" s="66"/>
      <c r="J28" s="74"/>
      <c r="K28" s="100"/>
      <c r="L28" s="74"/>
      <c r="M28" s="66"/>
      <c r="N28" s="76"/>
      <c r="O28" s="74"/>
      <c r="P28" s="100"/>
      <c r="Q28" s="74"/>
      <c r="R28" s="112"/>
      <c r="S28" s="135"/>
      <c r="T28" s="71"/>
      <c r="U28" s="74"/>
      <c r="V28" s="71"/>
      <c r="W28" s="111"/>
    </row>
    <row r="29" spans="1:23" ht="24.95" customHeight="1" x14ac:dyDescent="0.25">
      <c r="A29" s="57" t="s">
        <v>25</v>
      </c>
      <c r="B29" s="17">
        <v>7</v>
      </c>
      <c r="C29" s="16" t="s">
        <v>42</v>
      </c>
      <c r="D29" s="11">
        <v>86</v>
      </c>
      <c r="E29" s="10">
        <v>86</v>
      </c>
      <c r="F29" s="9">
        <v>9625</v>
      </c>
      <c r="G29" s="40">
        <f>F29/E29</f>
        <v>111.91860465116279</v>
      </c>
      <c r="H29" s="6">
        <v>0</v>
      </c>
      <c r="I29" s="42">
        <v>78.22</v>
      </c>
      <c r="J29" s="6">
        <v>0</v>
      </c>
      <c r="K29" s="42">
        <v>192.75</v>
      </c>
      <c r="L29" s="6">
        <v>0</v>
      </c>
      <c r="M29" s="42">
        <v>79.72</v>
      </c>
      <c r="N29" s="76"/>
      <c r="O29" s="6">
        <v>0</v>
      </c>
      <c r="P29" s="42">
        <v>105.42</v>
      </c>
      <c r="Q29" s="24">
        <v>5600</v>
      </c>
      <c r="R29" s="43">
        <f>Q29/E29</f>
        <v>65.116279069767444</v>
      </c>
      <c r="S29" s="132">
        <v>4800</v>
      </c>
      <c r="T29" s="25">
        <f>S29/E29</f>
        <v>55.813953488372093</v>
      </c>
      <c r="U29" s="24">
        <v>3800</v>
      </c>
      <c r="V29" s="25">
        <f>U29/E29</f>
        <v>44.186046511627907</v>
      </c>
      <c r="W29" s="55">
        <f>SUM(G29,I29,K29,M29,P29,R29)/6</f>
        <v>105.52414728682169</v>
      </c>
    </row>
    <row r="30" spans="1:23" ht="24" customHeight="1" x14ac:dyDescent="0.25">
      <c r="A30" s="14" t="s">
        <v>22</v>
      </c>
      <c r="B30" s="12">
        <v>18</v>
      </c>
      <c r="C30" s="7" t="s">
        <v>23</v>
      </c>
      <c r="D30" s="11">
        <v>541</v>
      </c>
      <c r="E30" s="10">
        <v>541</v>
      </c>
      <c r="F30" s="9">
        <v>42920</v>
      </c>
      <c r="G30" s="40">
        <f t="shared" ref="G30" si="11">F30/E30</f>
        <v>79.334565619223653</v>
      </c>
      <c r="H30" s="6">
        <v>0</v>
      </c>
      <c r="I30" s="42">
        <v>78.22</v>
      </c>
      <c r="J30" s="6">
        <v>0</v>
      </c>
      <c r="K30" s="42">
        <v>192.75</v>
      </c>
      <c r="L30" s="6">
        <v>0</v>
      </c>
      <c r="M30" s="42">
        <v>79.72</v>
      </c>
      <c r="N30" s="76"/>
      <c r="O30" s="15" t="s">
        <v>32</v>
      </c>
      <c r="P30" s="44">
        <v>73.73</v>
      </c>
      <c r="Q30" s="15" t="s">
        <v>32</v>
      </c>
      <c r="R30" s="43">
        <v>139.05000000000001</v>
      </c>
      <c r="S30" s="136" t="s">
        <v>32</v>
      </c>
      <c r="T30" s="25"/>
      <c r="U30" s="136" t="s">
        <v>32</v>
      </c>
      <c r="V30" s="25"/>
      <c r="W30" s="55">
        <f>SUM(G30,I30,K30,M30,P30,R30)/6</f>
        <v>107.13409426987062</v>
      </c>
    </row>
    <row r="31" spans="1:23" ht="24" customHeight="1" x14ac:dyDescent="0.25">
      <c r="A31" s="14" t="s">
        <v>25</v>
      </c>
      <c r="B31" s="12">
        <v>17</v>
      </c>
      <c r="C31" s="7" t="s">
        <v>24</v>
      </c>
      <c r="D31" s="11">
        <v>76</v>
      </c>
      <c r="E31" s="10">
        <v>76</v>
      </c>
      <c r="F31" s="9">
        <v>8000</v>
      </c>
      <c r="G31" s="40">
        <f>F31/E31</f>
        <v>105.26315789473684</v>
      </c>
      <c r="H31" s="6">
        <v>0</v>
      </c>
      <c r="I31" s="42">
        <v>78.22</v>
      </c>
      <c r="J31" s="6">
        <v>0</v>
      </c>
      <c r="K31" s="42">
        <v>192.75</v>
      </c>
      <c r="L31" s="6">
        <v>0</v>
      </c>
      <c r="M31" s="42">
        <v>79.72</v>
      </c>
      <c r="N31" s="76"/>
      <c r="O31" s="6">
        <v>0</v>
      </c>
      <c r="P31" s="42">
        <v>64.489999999999995</v>
      </c>
      <c r="Q31" s="6">
        <v>0</v>
      </c>
      <c r="R31" s="42">
        <v>129.80769230769232</v>
      </c>
      <c r="S31" s="6">
        <v>0</v>
      </c>
      <c r="T31" s="25"/>
      <c r="U31" s="6">
        <v>0</v>
      </c>
      <c r="V31" s="25"/>
      <c r="W31" s="55">
        <f>SUM(G31,I31,K31,M31,P31,R31)/6</f>
        <v>108.37514170040485</v>
      </c>
    </row>
    <row r="32" spans="1:23" ht="32.25" customHeight="1" x14ac:dyDescent="0.25">
      <c r="A32" s="59" t="s">
        <v>39</v>
      </c>
      <c r="B32" s="18">
        <v>9</v>
      </c>
      <c r="C32" s="4" t="s">
        <v>38</v>
      </c>
      <c r="D32" s="11">
        <v>138</v>
      </c>
      <c r="E32" s="10">
        <v>138</v>
      </c>
      <c r="F32" s="15">
        <v>0</v>
      </c>
      <c r="G32" s="40">
        <v>277.61</v>
      </c>
      <c r="H32" s="6">
        <v>0</v>
      </c>
      <c r="I32" s="42"/>
      <c r="J32" s="24">
        <v>26600</v>
      </c>
      <c r="K32" s="43">
        <f>J32/E32</f>
        <v>192.75362318840581</v>
      </c>
      <c r="L32" s="6">
        <v>0</v>
      </c>
      <c r="M32" s="42"/>
      <c r="N32" s="76"/>
      <c r="O32" s="24">
        <v>8900</v>
      </c>
      <c r="P32" s="43">
        <f>O32/E32</f>
        <v>64.492753623188406</v>
      </c>
      <c r="Q32" s="6" t="s">
        <v>32</v>
      </c>
      <c r="R32" s="43">
        <v>166.04</v>
      </c>
      <c r="S32" s="132">
        <v>3200</v>
      </c>
      <c r="T32" s="25">
        <f>S32/E32</f>
        <v>23.188405797101449</v>
      </c>
      <c r="U32" s="136" t="s">
        <v>32</v>
      </c>
      <c r="V32" s="25"/>
      <c r="W32" s="55">
        <f>SUM(G32,I32,K32,M32,P32,R32)/6</f>
        <v>116.81606280193238</v>
      </c>
    </row>
    <row r="33" spans="1:23" ht="24" customHeight="1" x14ac:dyDescent="0.25">
      <c r="A33" s="14" t="s">
        <v>25</v>
      </c>
      <c r="B33" s="17">
        <v>13</v>
      </c>
      <c r="C33" s="16" t="s">
        <v>33</v>
      </c>
      <c r="D33" s="11">
        <v>104</v>
      </c>
      <c r="E33" s="10">
        <v>104</v>
      </c>
      <c r="F33" s="15" t="s">
        <v>32</v>
      </c>
      <c r="G33" s="41">
        <v>325.68</v>
      </c>
      <c r="H33" s="6">
        <v>0</v>
      </c>
      <c r="I33" s="42"/>
      <c r="J33" s="24">
        <v>10500</v>
      </c>
      <c r="K33" s="43">
        <f>J33/E33</f>
        <v>100.96153846153847</v>
      </c>
      <c r="L33" s="6">
        <v>0</v>
      </c>
      <c r="M33" s="42">
        <v>79.72</v>
      </c>
      <c r="N33" s="76"/>
      <c r="O33" s="6">
        <v>0</v>
      </c>
      <c r="P33" s="42">
        <v>64.489999999999995</v>
      </c>
      <c r="Q33" s="24">
        <v>13500</v>
      </c>
      <c r="R33" s="43">
        <f>Q33/E33</f>
        <v>129.80769230769232</v>
      </c>
      <c r="S33" s="132">
        <v>6700</v>
      </c>
      <c r="T33" s="25">
        <f t="shared" ref="T33:T34" si="12">S33/E33</f>
        <v>64.42307692307692</v>
      </c>
      <c r="U33" s="131">
        <v>2900</v>
      </c>
      <c r="V33" s="25">
        <f>U33/E33</f>
        <v>27.884615384615383</v>
      </c>
      <c r="W33" s="55">
        <f>SUM(G33,I33,K33,M33,P33,R33)/6</f>
        <v>116.77653846153846</v>
      </c>
    </row>
    <row r="34" spans="1:23" ht="24" customHeight="1" x14ac:dyDescent="0.25">
      <c r="A34" s="14" t="s">
        <v>22</v>
      </c>
      <c r="B34" s="12">
        <v>19</v>
      </c>
      <c r="C34" s="7" t="s">
        <v>21</v>
      </c>
      <c r="D34" s="11">
        <v>67</v>
      </c>
      <c r="E34" s="10">
        <v>67</v>
      </c>
      <c r="F34" s="9">
        <v>18600</v>
      </c>
      <c r="G34" s="40">
        <f t="shared" ref="G34" si="13">F34/E34</f>
        <v>277.61194029850748</v>
      </c>
      <c r="H34" s="6">
        <v>0</v>
      </c>
      <c r="I34" s="42">
        <v>78.22</v>
      </c>
      <c r="J34" s="6">
        <v>0</v>
      </c>
      <c r="K34" s="42">
        <v>192.75</v>
      </c>
      <c r="L34" s="6">
        <v>0</v>
      </c>
      <c r="M34" s="42">
        <v>79.72</v>
      </c>
      <c r="N34" s="76"/>
      <c r="O34" s="6">
        <v>0</v>
      </c>
      <c r="P34" s="42">
        <v>64.489999999999995</v>
      </c>
      <c r="Q34" s="6">
        <v>0</v>
      </c>
      <c r="R34" s="42">
        <v>129.80769230769232</v>
      </c>
      <c r="S34" s="132">
        <v>2300</v>
      </c>
      <c r="T34" s="25">
        <f t="shared" si="12"/>
        <v>34.328358208955223</v>
      </c>
      <c r="U34" s="131">
        <v>13200</v>
      </c>
      <c r="V34" s="25">
        <f>U34/E34</f>
        <v>197.01492537313433</v>
      </c>
      <c r="W34" s="55">
        <f>SUM(G34,I34,K34,M34,P34,R34)/6</f>
        <v>137.09993876769997</v>
      </c>
    </row>
    <row r="35" spans="1:23" ht="24.95" customHeight="1" x14ac:dyDescent="0.25">
      <c r="W35"/>
    </row>
    <row r="36" spans="1:23" ht="24.95" customHeight="1" x14ac:dyDescent="0.25">
      <c r="A36" s="56" t="s">
        <v>83</v>
      </c>
      <c r="W36"/>
    </row>
    <row r="37" spans="1:23" ht="24.95" customHeight="1" x14ac:dyDescent="0.25">
      <c r="A37" t="s">
        <v>84</v>
      </c>
      <c r="W37"/>
    </row>
    <row r="38" spans="1:23" ht="24.95" customHeight="1" x14ac:dyDescent="0.25">
      <c r="A38" t="s">
        <v>85</v>
      </c>
      <c r="W38"/>
    </row>
    <row r="39" spans="1:23" ht="24.95" customHeight="1" x14ac:dyDescent="0.25">
      <c r="W39"/>
    </row>
    <row r="40" spans="1:23" ht="37.5" customHeight="1" x14ac:dyDescent="0.3">
      <c r="W40" s="27"/>
    </row>
    <row r="41" spans="1:23" ht="24.95" customHeight="1" x14ac:dyDescent="0.35"/>
    <row r="42" spans="1:23" ht="24.95" customHeight="1" x14ac:dyDescent="0.35"/>
    <row r="43" spans="1:23" ht="24.95" customHeight="1" x14ac:dyDescent="0.35"/>
  </sheetData>
  <mergeCells count="100">
    <mergeCell ref="S18:S19"/>
    <mergeCell ref="T18:T19"/>
    <mergeCell ref="U18:U19"/>
    <mergeCell ref="V18:V19"/>
    <mergeCell ref="T22:T24"/>
    <mergeCell ref="U22:U24"/>
    <mergeCell ref="V22:V24"/>
    <mergeCell ref="T6:T8"/>
    <mergeCell ref="U6:U8"/>
    <mergeCell ref="V6:V8"/>
    <mergeCell ref="T9:T11"/>
    <mergeCell ref="U9:U11"/>
    <mergeCell ref="V9:V11"/>
    <mergeCell ref="T27:T28"/>
    <mergeCell ref="U27:U28"/>
    <mergeCell ref="V27:V28"/>
    <mergeCell ref="O1:W1"/>
    <mergeCell ref="I27:I28"/>
    <mergeCell ref="A27:A28"/>
    <mergeCell ref="E27:E28"/>
    <mergeCell ref="F27:F28"/>
    <mergeCell ref="A1:C1"/>
    <mergeCell ref="E1:L1"/>
    <mergeCell ref="G27:G28"/>
    <mergeCell ref="H27:H28"/>
    <mergeCell ref="W18:W19"/>
    <mergeCell ref="O9:O11"/>
    <mergeCell ref="A9:A11"/>
    <mergeCell ref="E9:E11"/>
    <mergeCell ref="F9:F11"/>
    <mergeCell ref="G9:G11"/>
    <mergeCell ref="H9:H11"/>
    <mergeCell ref="I9:I11"/>
    <mergeCell ref="N2:N34"/>
    <mergeCell ref="Q9:Q11"/>
    <mergeCell ref="R9:R11"/>
    <mergeCell ref="Q18:Q19"/>
    <mergeCell ref="R18:R19"/>
    <mergeCell ref="Q27:Q28"/>
    <mergeCell ref="R27:R28"/>
    <mergeCell ref="P9:P11"/>
    <mergeCell ref="W9:W11"/>
    <mergeCell ref="J9:J11"/>
    <mergeCell ref="K9:K11"/>
    <mergeCell ref="L9:L11"/>
    <mergeCell ref="M9:M11"/>
    <mergeCell ref="S9:S11"/>
    <mergeCell ref="P18:P19"/>
    <mergeCell ref="A18:A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O18:O19"/>
    <mergeCell ref="W27:W28"/>
    <mergeCell ref="J27:J28"/>
    <mergeCell ref="K27:K28"/>
    <mergeCell ref="L27:L28"/>
    <mergeCell ref="M27:M28"/>
    <mergeCell ref="O27:O28"/>
    <mergeCell ref="P27:P28"/>
    <mergeCell ref="S27:S28"/>
    <mergeCell ref="A6:A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O6:O8"/>
    <mergeCell ref="P6:P8"/>
    <mergeCell ref="Q6:Q8"/>
    <mergeCell ref="R6:R8"/>
    <mergeCell ref="W6:W8"/>
    <mergeCell ref="S6:S8"/>
    <mergeCell ref="A22:A24"/>
    <mergeCell ref="B22:B24"/>
    <mergeCell ref="E22:E24"/>
    <mergeCell ref="F22:F24"/>
    <mergeCell ref="G22:G24"/>
    <mergeCell ref="H22:H24"/>
    <mergeCell ref="I22:I24"/>
    <mergeCell ref="J22:J24"/>
    <mergeCell ref="K22:K24"/>
    <mergeCell ref="L22:L24"/>
    <mergeCell ref="W22:W24"/>
    <mergeCell ref="M22:M24"/>
    <mergeCell ref="O22:O24"/>
    <mergeCell ref="P22:P24"/>
    <mergeCell ref="Q22:Q24"/>
    <mergeCell ref="R22:R24"/>
    <mergeCell ref="S22:S24"/>
  </mergeCells>
  <pageMargins left="0.23622047244094491" right="0.23622047244094491" top="0.15748031496062992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4F04-3BA7-4B51-B0D3-677752191F71}">
  <dimension ref="A1:X24"/>
  <sheetViews>
    <sheetView zoomScaleNormal="100" workbookViewId="0">
      <selection activeCell="T16" sqref="T16"/>
    </sheetView>
  </sheetViews>
  <sheetFormatPr defaultRowHeight="15" x14ac:dyDescent="0.25"/>
  <cols>
    <col min="1" max="1" width="32.5703125" customWidth="1"/>
    <col min="2" max="2" width="4.42578125" hidden="1" customWidth="1"/>
    <col min="3" max="3" width="36.5703125" customWidth="1"/>
    <col min="4" max="4" width="7.5703125" hidden="1" customWidth="1"/>
    <col min="5" max="5" width="9.85546875" customWidth="1"/>
    <col min="6" max="6" width="11.42578125" customWidth="1"/>
    <col min="7" max="7" width="8" customWidth="1"/>
    <col min="8" max="8" width="11.42578125" customWidth="1"/>
    <col min="9" max="9" width="8" customWidth="1"/>
    <col min="10" max="10" width="11.42578125" customWidth="1"/>
    <col min="11" max="11" width="7.5703125" customWidth="1"/>
    <col min="12" max="12" width="11.42578125" customWidth="1"/>
    <col min="13" max="13" width="8" customWidth="1"/>
    <col min="14" max="14" width="1.85546875" customWidth="1"/>
    <col min="15" max="15" width="11.42578125" customWidth="1"/>
    <col min="16" max="16" width="8.28515625" customWidth="1"/>
    <col min="17" max="17" width="11.42578125" customWidth="1"/>
    <col min="18" max="18" width="8.28515625" customWidth="1"/>
    <col min="19" max="19" width="11.7109375" customWidth="1"/>
    <col min="20" max="20" width="8.28515625" customWidth="1"/>
    <col min="21" max="21" width="11.140625" customWidth="1"/>
    <col min="22" max="22" width="8.28515625" customWidth="1"/>
    <col min="23" max="23" width="12.85546875" customWidth="1"/>
  </cols>
  <sheetData>
    <row r="1" spans="1:24" ht="30.75" customHeight="1" x14ac:dyDescent="0.25">
      <c r="A1" s="92" t="s">
        <v>62</v>
      </c>
      <c r="B1" s="92"/>
      <c r="C1" s="92"/>
      <c r="D1" s="21"/>
      <c r="E1" s="95" t="s">
        <v>61</v>
      </c>
      <c r="F1" s="95"/>
      <c r="G1" s="95"/>
      <c r="H1" s="95"/>
      <c r="I1" s="95"/>
      <c r="J1" s="95"/>
      <c r="K1" s="95"/>
      <c r="L1" s="95"/>
      <c r="M1" s="95"/>
      <c r="N1" s="117"/>
      <c r="O1" s="95" t="s">
        <v>66</v>
      </c>
      <c r="P1" s="95"/>
      <c r="Q1" s="95"/>
      <c r="R1" s="95"/>
      <c r="S1" s="95"/>
      <c r="T1" s="95"/>
      <c r="U1" s="95"/>
      <c r="V1" s="95"/>
      <c r="W1" s="95"/>
    </row>
    <row r="2" spans="1:24" ht="36" customHeight="1" x14ac:dyDescent="0.25">
      <c r="A2" s="32" t="s">
        <v>71</v>
      </c>
      <c r="B2" s="32"/>
      <c r="C2" s="31"/>
      <c r="D2" s="19" t="s">
        <v>60</v>
      </c>
      <c r="E2" s="19" t="s">
        <v>60</v>
      </c>
      <c r="F2" s="19" t="s">
        <v>59</v>
      </c>
      <c r="G2" s="47" t="s">
        <v>81</v>
      </c>
      <c r="H2" s="19" t="s">
        <v>58</v>
      </c>
      <c r="I2" s="47" t="s">
        <v>81</v>
      </c>
      <c r="J2" s="19" t="s">
        <v>63</v>
      </c>
      <c r="K2" s="47" t="s">
        <v>81</v>
      </c>
      <c r="L2" s="19" t="s">
        <v>64</v>
      </c>
      <c r="M2" s="47" t="s">
        <v>81</v>
      </c>
      <c r="N2" s="117"/>
      <c r="O2" s="19" t="s">
        <v>65</v>
      </c>
      <c r="P2" s="47" t="s">
        <v>81</v>
      </c>
      <c r="Q2" s="19" t="s">
        <v>67</v>
      </c>
      <c r="R2" s="47" t="s">
        <v>81</v>
      </c>
      <c r="S2" s="19" t="s">
        <v>68</v>
      </c>
      <c r="T2" s="47" t="s">
        <v>81</v>
      </c>
      <c r="U2" s="19" t="s">
        <v>69</v>
      </c>
      <c r="V2" s="47" t="s">
        <v>81</v>
      </c>
      <c r="W2" s="54" t="s">
        <v>82</v>
      </c>
    </row>
    <row r="3" spans="1:24" ht="40.5" customHeight="1" x14ac:dyDescent="0.25">
      <c r="A3" s="22" t="s">
        <v>41</v>
      </c>
      <c r="B3" s="18">
        <v>8</v>
      </c>
      <c r="C3" s="7" t="s">
        <v>40</v>
      </c>
      <c r="D3" s="11">
        <v>1050</v>
      </c>
      <c r="E3" s="10">
        <v>1050</v>
      </c>
      <c r="F3" s="9">
        <v>26070</v>
      </c>
      <c r="G3" s="40">
        <f t="shared" ref="G3:G6" si="0">F3/E3</f>
        <v>24.828571428571429</v>
      </c>
      <c r="H3" s="1">
        <v>16600</v>
      </c>
      <c r="I3" s="39">
        <f t="shared" ref="I3:I6" si="1">H3/E3</f>
        <v>15.80952380952381</v>
      </c>
      <c r="J3" s="1">
        <v>31300</v>
      </c>
      <c r="K3" s="39">
        <f t="shared" ref="K3:K6" si="2">J3/E3</f>
        <v>29.80952380952381</v>
      </c>
      <c r="L3" s="1">
        <v>21200</v>
      </c>
      <c r="M3" s="39">
        <f t="shared" ref="M3:M6" si="3">L3/E3</f>
        <v>20.19047619047619</v>
      </c>
      <c r="N3" s="117"/>
      <c r="O3" s="1">
        <v>24500</v>
      </c>
      <c r="P3" s="39">
        <f t="shared" ref="P3:P6" si="4">O3/E3</f>
        <v>23.333333333333332</v>
      </c>
      <c r="Q3" s="1">
        <v>12900</v>
      </c>
      <c r="R3" s="39">
        <f>Q3/E3</f>
        <v>12.285714285714286</v>
      </c>
      <c r="S3" s="127">
        <v>15500</v>
      </c>
      <c r="T3" s="39">
        <f>S3/E3</f>
        <v>14.761904761904763</v>
      </c>
      <c r="U3" s="127">
        <v>22500</v>
      </c>
      <c r="V3" s="39">
        <f>U3/E3</f>
        <v>21.428571428571427</v>
      </c>
      <c r="W3" s="55">
        <f>SUM(G3,I3,K3,M3,P3,R3)/6</f>
        <v>21.042857142857141</v>
      </c>
      <c r="X3" s="53"/>
    </row>
    <row r="4" spans="1:24" ht="18.75" x14ac:dyDescent="0.25">
      <c r="A4" s="60" t="s">
        <v>1</v>
      </c>
      <c r="B4" s="5">
        <v>32</v>
      </c>
      <c r="C4" s="7" t="s">
        <v>0</v>
      </c>
      <c r="D4" s="3">
        <v>1602</v>
      </c>
      <c r="E4" s="2">
        <v>1602</v>
      </c>
      <c r="F4" s="1">
        <v>31200</v>
      </c>
      <c r="G4" s="40">
        <f t="shared" ref="G4:G5" si="5">F4/E4</f>
        <v>19.475655430711612</v>
      </c>
      <c r="H4" s="6">
        <v>0</v>
      </c>
      <c r="I4" s="38">
        <v>54.01</v>
      </c>
      <c r="J4" s="6">
        <v>0</v>
      </c>
      <c r="K4" s="38">
        <v>45.5</v>
      </c>
      <c r="L4" s="24">
        <v>6100</v>
      </c>
      <c r="M4" s="45">
        <f t="shared" ref="M4:M5" si="6">L4/E4</f>
        <v>3.8077403245942572</v>
      </c>
      <c r="N4" s="117"/>
      <c r="O4" s="24">
        <v>27900</v>
      </c>
      <c r="P4" s="39">
        <f>O4/E4</f>
        <v>17.415730337078653</v>
      </c>
      <c r="Q4" s="6">
        <v>0</v>
      </c>
      <c r="R4" s="39">
        <f>Q4/E4</f>
        <v>0</v>
      </c>
      <c r="S4" s="127">
        <v>13700</v>
      </c>
      <c r="T4" s="39">
        <f>S4/E4</f>
        <v>8.5518102372034956</v>
      </c>
      <c r="U4" s="127">
        <v>6300</v>
      </c>
      <c r="V4" s="39">
        <f t="shared" ref="V4:V7" si="7">U4/E4</f>
        <v>3.9325842696629212</v>
      </c>
      <c r="W4" s="55">
        <f t="shared" ref="W4:W5" si="8">SUM(G4,I4,K4,M4,P4,R4)/6</f>
        <v>23.368187682064086</v>
      </c>
      <c r="X4" s="53"/>
    </row>
    <row r="5" spans="1:24" ht="32.25" customHeight="1" x14ac:dyDescent="0.25">
      <c r="A5" s="13" t="s">
        <v>18</v>
      </c>
      <c r="B5" s="12">
        <v>21</v>
      </c>
      <c r="C5" s="7" t="s">
        <v>17</v>
      </c>
      <c r="D5" s="11">
        <v>730</v>
      </c>
      <c r="E5" s="10">
        <v>730</v>
      </c>
      <c r="F5" s="9">
        <v>30300</v>
      </c>
      <c r="G5" s="40">
        <f t="shared" si="5"/>
        <v>41.506849315068493</v>
      </c>
      <c r="H5" s="1">
        <v>15200</v>
      </c>
      <c r="I5" s="39">
        <f t="shared" ref="I5" si="9">H5/E5</f>
        <v>20.82191780821918</v>
      </c>
      <c r="J5" s="1">
        <v>3800</v>
      </c>
      <c r="K5" s="39">
        <f>J5/E5</f>
        <v>5.2054794520547949</v>
      </c>
      <c r="L5" s="1">
        <v>18600</v>
      </c>
      <c r="M5" s="45">
        <f t="shared" si="6"/>
        <v>25.479452054794521</v>
      </c>
      <c r="N5" s="117"/>
      <c r="O5" s="1">
        <v>37100</v>
      </c>
      <c r="P5" s="39">
        <f>O5/E5</f>
        <v>50.821917808219176</v>
      </c>
      <c r="Q5" s="1">
        <v>6100</v>
      </c>
      <c r="R5" s="39">
        <f>Q5/E5</f>
        <v>8.3561643835616444</v>
      </c>
      <c r="S5" s="127">
        <v>25900</v>
      </c>
      <c r="T5" s="39">
        <f>S5/E5</f>
        <v>35.479452054794521</v>
      </c>
      <c r="U5" s="127">
        <v>7600</v>
      </c>
      <c r="V5" s="39">
        <f t="shared" si="7"/>
        <v>10.41095890410959</v>
      </c>
      <c r="W5" s="55">
        <f t="shared" si="8"/>
        <v>25.365296803652967</v>
      </c>
      <c r="X5" s="53"/>
    </row>
    <row r="6" spans="1:24" ht="24" customHeight="1" x14ac:dyDescent="0.25">
      <c r="A6" s="22" t="s">
        <v>30</v>
      </c>
      <c r="B6" s="18">
        <v>15</v>
      </c>
      <c r="C6" s="7" t="s">
        <v>29</v>
      </c>
      <c r="D6" s="11">
        <v>1107</v>
      </c>
      <c r="E6" s="10">
        <v>1107</v>
      </c>
      <c r="F6" s="9">
        <v>12000</v>
      </c>
      <c r="G6" s="40">
        <f t="shared" si="0"/>
        <v>10.840108401084011</v>
      </c>
      <c r="H6" s="1">
        <v>35800</v>
      </c>
      <c r="I6" s="39">
        <f t="shared" si="1"/>
        <v>32.339656729900632</v>
      </c>
      <c r="J6" s="1">
        <v>39400</v>
      </c>
      <c r="K6" s="39">
        <f t="shared" si="2"/>
        <v>35.591689250225834</v>
      </c>
      <c r="L6" s="1">
        <v>35900</v>
      </c>
      <c r="M6" s="39">
        <f t="shared" si="3"/>
        <v>32.429990966576334</v>
      </c>
      <c r="N6" s="117"/>
      <c r="O6" s="1">
        <v>28000</v>
      </c>
      <c r="P6" s="39">
        <f t="shared" si="4"/>
        <v>25.293586269196027</v>
      </c>
      <c r="Q6" s="1">
        <v>23300</v>
      </c>
      <c r="R6" s="39">
        <f>Q6/E6</f>
        <v>21.047877145438122</v>
      </c>
      <c r="S6" s="127">
        <v>32000</v>
      </c>
      <c r="T6" s="39">
        <f>S6/E6</f>
        <v>28.906955736224027</v>
      </c>
      <c r="U6" s="127">
        <v>12000</v>
      </c>
      <c r="V6" s="39">
        <f t="shared" si="7"/>
        <v>10.840108401084011</v>
      </c>
      <c r="W6" s="55">
        <f t="shared" ref="W6:W8" si="10">SUM(G6,I6,K6,M6,P6,R6)/6</f>
        <v>26.257151460403492</v>
      </c>
      <c r="X6" s="53"/>
    </row>
    <row r="7" spans="1:24" ht="24" customHeight="1" x14ac:dyDescent="0.25">
      <c r="A7" s="13" t="s">
        <v>28</v>
      </c>
      <c r="B7" s="18">
        <v>14</v>
      </c>
      <c r="C7" s="7" t="s">
        <v>31</v>
      </c>
      <c r="D7" s="11">
        <v>411</v>
      </c>
      <c r="E7" s="10">
        <v>411</v>
      </c>
      <c r="F7" s="23">
        <v>8000</v>
      </c>
      <c r="G7" s="40">
        <f>F7/E7</f>
        <v>19.464720194647203</v>
      </c>
      <c r="H7" s="1">
        <v>22200</v>
      </c>
      <c r="I7" s="39">
        <f>H7/E7</f>
        <v>54.014598540145982</v>
      </c>
      <c r="J7" s="1">
        <v>18700</v>
      </c>
      <c r="K7" s="39">
        <f>J7/E7</f>
        <v>45.498783454987837</v>
      </c>
      <c r="L7" s="1">
        <v>8800</v>
      </c>
      <c r="M7" s="39">
        <f>L7/E7</f>
        <v>21.411192214111921</v>
      </c>
      <c r="N7" s="117"/>
      <c r="O7" s="1">
        <v>10500</v>
      </c>
      <c r="P7" s="39">
        <f>O7/E7</f>
        <v>25.547445255474454</v>
      </c>
      <c r="Q7" s="1">
        <v>2200</v>
      </c>
      <c r="R7" s="39">
        <f>Q7/E7</f>
        <v>5.3527980535279802</v>
      </c>
      <c r="S7" s="127">
        <v>7800</v>
      </c>
      <c r="T7" s="39">
        <f>S7/E7</f>
        <v>18.978102189781023</v>
      </c>
      <c r="U7" s="127">
        <v>8900</v>
      </c>
      <c r="V7" s="39">
        <f t="shared" si="7"/>
        <v>21.654501216545011</v>
      </c>
      <c r="W7" s="55">
        <f t="shared" ref="W7" si="11">SUM(G7,I7,K7,M7,P7,R7)/6</f>
        <v>28.548256285482566</v>
      </c>
      <c r="X7" s="53"/>
    </row>
    <row r="8" spans="1:24" ht="24" customHeight="1" x14ac:dyDescent="0.25">
      <c r="A8" s="13" t="s">
        <v>28</v>
      </c>
      <c r="B8" s="12">
        <v>12</v>
      </c>
      <c r="C8" s="7" t="s">
        <v>34</v>
      </c>
      <c r="D8" s="11">
        <v>449</v>
      </c>
      <c r="E8" s="10">
        <v>449</v>
      </c>
      <c r="F8" s="9">
        <v>13855</v>
      </c>
      <c r="G8" s="40">
        <f>F8/E8</f>
        <v>30.857461024498885</v>
      </c>
      <c r="H8" s="6">
        <v>0</v>
      </c>
      <c r="I8" s="41"/>
      <c r="J8" s="15" t="s">
        <v>7</v>
      </c>
      <c r="K8" s="41">
        <v>56.64</v>
      </c>
      <c r="L8" s="6">
        <v>0</v>
      </c>
      <c r="M8" s="38"/>
      <c r="N8" s="117"/>
      <c r="O8" s="15" t="s">
        <v>7</v>
      </c>
      <c r="P8" s="38">
        <v>61.96</v>
      </c>
      <c r="Q8" s="15" t="s">
        <v>32</v>
      </c>
      <c r="R8" s="38">
        <v>32.19</v>
      </c>
      <c r="S8" s="128" t="s">
        <v>32</v>
      </c>
      <c r="T8" s="39"/>
      <c r="U8" s="128" t="s">
        <v>32</v>
      </c>
      <c r="V8" s="38"/>
      <c r="W8" s="55">
        <f t="shared" si="10"/>
        <v>30.274576837416479</v>
      </c>
      <c r="X8" s="53"/>
    </row>
    <row r="9" spans="1:24" ht="24" customHeight="1" x14ac:dyDescent="0.25">
      <c r="A9" s="113" t="s">
        <v>28</v>
      </c>
      <c r="B9" s="90">
        <v>16</v>
      </c>
      <c r="C9" s="7" t="s">
        <v>27</v>
      </c>
      <c r="D9" s="11">
        <v>209</v>
      </c>
      <c r="E9" s="80">
        <v>353</v>
      </c>
      <c r="F9" s="84">
        <v>24200</v>
      </c>
      <c r="G9" s="67">
        <f t="shared" ref="G9" si="12">F9/E9</f>
        <v>68.555240793201136</v>
      </c>
      <c r="H9" s="73">
        <v>0</v>
      </c>
      <c r="I9" s="115">
        <v>54.01</v>
      </c>
      <c r="J9" s="73">
        <v>0</v>
      </c>
      <c r="K9" s="118">
        <v>45.5</v>
      </c>
      <c r="L9" s="73">
        <v>0</v>
      </c>
      <c r="M9" s="115">
        <v>43.44</v>
      </c>
      <c r="N9" s="117"/>
      <c r="O9" s="73">
        <v>0</v>
      </c>
      <c r="P9" s="118">
        <v>50.82</v>
      </c>
      <c r="Q9" s="73">
        <v>0</v>
      </c>
      <c r="R9" s="118">
        <v>21.05</v>
      </c>
      <c r="S9" s="129">
        <v>0</v>
      </c>
      <c r="T9" s="118"/>
      <c r="U9" s="129">
        <v>0</v>
      </c>
      <c r="V9" s="118"/>
      <c r="W9" s="120">
        <f>SUM(G9,I9,K9,M9,P9,R9)/6</f>
        <v>47.229206798866862</v>
      </c>
      <c r="X9" s="122"/>
    </row>
    <row r="10" spans="1:24" ht="24" customHeight="1" x14ac:dyDescent="0.25">
      <c r="A10" s="114"/>
      <c r="B10" s="91"/>
      <c r="C10" s="7" t="s">
        <v>26</v>
      </c>
      <c r="D10" s="11">
        <v>144</v>
      </c>
      <c r="E10" s="81"/>
      <c r="F10" s="86"/>
      <c r="G10" s="68"/>
      <c r="H10" s="86"/>
      <c r="I10" s="116"/>
      <c r="J10" s="74"/>
      <c r="K10" s="106"/>
      <c r="L10" s="86"/>
      <c r="M10" s="116"/>
      <c r="N10" s="117"/>
      <c r="O10" s="74"/>
      <c r="P10" s="106"/>
      <c r="Q10" s="74"/>
      <c r="R10" s="119"/>
      <c r="S10" s="130"/>
      <c r="T10" s="124"/>
      <c r="U10" s="130"/>
      <c r="V10" s="124"/>
      <c r="W10" s="121"/>
      <c r="X10" s="123"/>
    </row>
    <row r="11" spans="1:24" ht="24" customHeight="1" x14ac:dyDescent="0.25">
      <c r="A11" s="14" t="s">
        <v>20</v>
      </c>
      <c r="B11" s="12">
        <v>20</v>
      </c>
      <c r="C11" s="7" t="s">
        <v>19</v>
      </c>
      <c r="D11" s="11">
        <v>244</v>
      </c>
      <c r="E11" s="10">
        <v>244</v>
      </c>
      <c r="F11" s="15" t="s">
        <v>7</v>
      </c>
      <c r="G11" s="41">
        <v>89.05</v>
      </c>
      <c r="H11" s="6">
        <v>0</v>
      </c>
      <c r="I11" s="38">
        <v>54.01</v>
      </c>
      <c r="J11" s="6">
        <v>0</v>
      </c>
      <c r="K11" s="38">
        <v>45.5</v>
      </c>
      <c r="L11" s="24">
        <v>10600</v>
      </c>
      <c r="M11" s="45">
        <f>L11/E11</f>
        <v>43.442622950819676</v>
      </c>
      <c r="N11" s="52"/>
      <c r="O11" s="6">
        <v>0</v>
      </c>
      <c r="P11" s="38">
        <v>50.82</v>
      </c>
      <c r="Q11" s="6">
        <v>0</v>
      </c>
      <c r="R11" s="38">
        <v>21.05</v>
      </c>
      <c r="S11" s="128">
        <v>0</v>
      </c>
      <c r="T11" s="38"/>
      <c r="U11" s="128">
        <v>0</v>
      </c>
      <c r="V11" s="38"/>
      <c r="W11" s="55">
        <f>SUM(G11,I11,K11,M11,P11,R11)/6</f>
        <v>50.645437158469946</v>
      </c>
      <c r="X11" s="53"/>
    </row>
    <row r="12" spans="1:24" ht="24" customHeight="1" x14ac:dyDescent="0.25"/>
    <row r="13" spans="1:24" ht="24.95" customHeight="1" x14ac:dyDescent="0.25">
      <c r="A13" s="56" t="s">
        <v>83</v>
      </c>
    </row>
    <row r="14" spans="1:24" ht="24.95" customHeight="1" x14ac:dyDescent="0.25">
      <c r="A14" t="s">
        <v>84</v>
      </c>
    </row>
    <row r="15" spans="1:24" ht="24.95" customHeight="1" x14ac:dyDescent="0.25">
      <c r="A15" t="s">
        <v>85</v>
      </c>
    </row>
    <row r="16" spans="1:24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37.5" customHeight="1" x14ac:dyDescent="0.25"/>
    <row r="22" ht="24.95" customHeight="1" x14ac:dyDescent="0.25"/>
    <row r="23" ht="24.95" customHeight="1" x14ac:dyDescent="0.25"/>
    <row r="24" ht="24.95" customHeight="1" x14ac:dyDescent="0.25"/>
  </sheetData>
  <autoFilter ref="A2:P22" xr:uid="{93284641-F4D7-43D4-8931-20A7A5CFFF5B}"/>
  <mergeCells count="25">
    <mergeCell ref="E1:M1"/>
    <mergeCell ref="A1:C1"/>
    <mergeCell ref="N1:N10"/>
    <mergeCell ref="A9:A10"/>
    <mergeCell ref="B9:B10"/>
    <mergeCell ref="E9:E10"/>
    <mergeCell ref="F9:F10"/>
    <mergeCell ref="G9:G10"/>
    <mergeCell ref="H9:H10"/>
    <mergeCell ref="I9:I10"/>
    <mergeCell ref="J9:J10"/>
    <mergeCell ref="L9:L10"/>
    <mergeCell ref="M9:M10"/>
    <mergeCell ref="O9:O10"/>
    <mergeCell ref="O1:W1"/>
    <mergeCell ref="R9:R10"/>
    <mergeCell ref="W9:W10"/>
    <mergeCell ref="P9:P10"/>
    <mergeCell ref="K9:K10"/>
    <mergeCell ref="X9:X10"/>
    <mergeCell ref="Q9:Q10"/>
    <mergeCell ref="S9:S10"/>
    <mergeCell ref="T9:T10"/>
    <mergeCell ref="U9:U10"/>
    <mergeCell ref="V9:V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6560-10F8-4C14-97AC-828B3E79BE28}">
  <dimension ref="A1:P10"/>
  <sheetViews>
    <sheetView zoomScaleNormal="100" workbookViewId="0">
      <selection activeCell="R11" sqref="R11"/>
    </sheetView>
  </sheetViews>
  <sheetFormatPr defaultRowHeight="21" x14ac:dyDescent="0.35"/>
  <cols>
    <col min="1" max="1" width="32.5703125" customWidth="1"/>
    <col min="2" max="2" width="4.42578125" hidden="1" customWidth="1"/>
    <col min="3" max="3" width="37.5703125" customWidth="1"/>
    <col min="4" max="4" width="9.85546875" customWidth="1"/>
    <col min="5" max="5" width="11.42578125" customWidth="1"/>
    <col min="6" max="6" width="9.140625" customWidth="1"/>
    <col min="7" max="7" width="1.85546875" customWidth="1"/>
    <col min="8" max="8" width="11.42578125" customWidth="1"/>
    <col min="9" max="9" width="9.140625" customWidth="1"/>
    <col min="10" max="10" width="11.42578125" customWidth="1"/>
    <col min="11" max="11" width="9.140625" customWidth="1"/>
    <col min="12" max="12" width="11.42578125" customWidth="1"/>
    <col min="13" max="13" width="9.42578125" customWidth="1"/>
    <col min="14" max="14" width="11.42578125" customWidth="1"/>
    <col min="15" max="15" width="9.85546875" customWidth="1"/>
    <col min="16" max="16" width="15.28515625" style="26" bestFit="1" customWidth="1"/>
  </cols>
  <sheetData>
    <row r="1" spans="1:16" ht="30.75" customHeight="1" x14ac:dyDescent="0.35">
      <c r="A1" s="92" t="s">
        <v>62</v>
      </c>
      <c r="B1" s="92"/>
      <c r="C1" s="92"/>
      <c r="D1" s="95" t="s">
        <v>61</v>
      </c>
      <c r="E1" s="95"/>
      <c r="F1" s="37"/>
      <c r="G1" s="117"/>
      <c r="H1" s="95" t="s">
        <v>66</v>
      </c>
      <c r="I1" s="95"/>
      <c r="J1" s="95"/>
      <c r="K1" s="95"/>
      <c r="L1" s="95"/>
      <c r="M1" s="95"/>
      <c r="N1" s="95"/>
      <c r="O1" s="125"/>
    </row>
    <row r="2" spans="1:16" ht="38.25" customHeight="1" x14ac:dyDescent="0.25">
      <c r="A2" s="32" t="s">
        <v>80</v>
      </c>
      <c r="B2" s="32"/>
      <c r="C2" s="31"/>
      <c r="D2" s="19" t="s">
        <v>60</v>
      </c>
      <c r="E2" s="19" t="s">
        <v>64</v>
      </c>
      <c r="F2" s="47" t="s">
        <v>81</v>
      </c>
      <c r="G2" s="117"/>
      <c r="H2" s="19" t="s">
        <v>65</v>
      </c>
      <c r="I2" s="47" t="s">
        <v>81</v>
      </c>
      <c r="J2" s="19" t="s">
        <v>67</v>
      </c>
      <c r="K2" s="47" t="s">
        <v>81</v>
      </c>
      <c r="L2" s="19" t="s">
        <v>68</v>
      </c>
      <c r="M2" s="47" t="s">
        <v>81</v>
      </c>
      <c r="N2" s="19" t="s">
        <v>69</v>
      </c>
      <c r="O2" s="47" t="s">
        <v>81</v>
      </c>
      <c r="P2" s="54" t="s">
        <v>82</v>
      </c>
    </row>
    <row r="3" spans="1:16" ht="46.5" customHeight="1" x14ac:dyDescent="0.25">
      <c r="A3" s="35" t="s">
        <v>74</v>
      </c>
      <c r="B3" s="18"/>
      <c r="C3" s="36" t="s">
        <v>75</v>
      </c>
      <c r="D3" s="10">
        <v>237</v>
      </c>
      <c r="E3" s="9">
        <v>8000</v>
      </c>
      <c r="F3" s="46">
        <f>E3/D3</f>
        <v>33.755274261603375</v>
      </c>
      <c r="G3" s="117"/>
      <c r="H3" s="6">
        <v>0</v>
      </c>
      <c r="I3" s="46">
        <f>SUM(H3/D3)</f>
        <v>0</v>
      </c>
      <c r="J3" s="1">
        <v>33500</v>
      </c>
      <c r="K3" s="46">
        <f>SUM(J3/D3)</f>
        <v>141.35021097046413</v>
      </c>
      <c r="L3" s="1">
        <v>22500</v>
      </c>
      <c r="M3" s="126">
        <f>L3/D3</f>
        <v>94.936708860759495</v>
      </c>
      <c r="N3" s="1">
        <v>25000</v>
      </c>
      <c r="O3" s="126">
        <f>N3/D3</f>
        <v>105.48523206751055</v>
      </c>
      <c r="P3" s="55">
        <f>SUM(F3,I3,K3)/3</f>
        <v>58.368495077355838</v>
      </c>
    </row>
    <row r="4" spans="1:16" ht="54" customHeight="1" x14ac:dyDescent="0.25">
      <c r="A4" s="33" t="s">
        <v>72</v>
      </c>
      <c r="B4" s="12"/>
      <c r="C4" s="34" t="s">
        <v>73</v>
      </c>
      <c r="D4" s="10">
        <v>151</v>
      </c>
      <c r="E4" s="15">
        <v>0</v>
      </c>
      <c r="F4" s="46">
        <f t="shared" ref="F4:F6" si="0">E4/D4</f>
        <v>0</v>
      </c>
      <c r="G4" s="117"/>
      <c r="H4" s="6">
        <v>0</v>
      </c>
      <c r="I4" s="46">
        <f t="shared" ref="I4:I6" si="1">SUM(H4/D4)</f>
        <v>0</v>
      </c>
      <c r="J4" s="24">
        <v>2200</v>
      </c>
      <c r="K4" s="46">
        <f t="shared" ref="K4:K6" si="2">SUM(J4/D4)</f>
        <v>14.569536423841059</v>
      </c>
      <c r="L4" s="6">
        <v>0</v>
      </c>
      <c r="M4" s="126">
        <f t="shared" ref="M4:M6" si="3">L4/D4</f>
        <v>0</v>
      </c>
      <c r="N4" s="24">
        <v>3600</v>
      </c>
      <c r="O4" s="126">
        <f t="shared" ref="O4:O6" si="4">N4/D4</f>
        <v>23.841059602649008</v>
      </c>
      <c r="P4" s="55">
        <f t="shared" ref="P4:P6" si="5">SUM(F4,I4,K4)/3</f>
        <v>4.8565121412803531</v>
      </c>
    </row>
    <row r="5" spans="1:16" ht="54" customHeight="1" x14ac:dyDescent="0.25">
      <c r="A5" s="35" t="s">
        <v>76</v>
      </c>
      <c r="B5" s="18"/>
      <c r="C5" s="36" t="s">
        <v>77</v>
      </c>
      <c r="D5" s="10">
        <v>288</v>
      </c>
      <c r="E5" s="15">
        <v>0</v>
      </c>
      <c r="F5" s="46">
        <f t="shared" si="0"/>
        <v>0</v>
      </c>
      <c r="G5" s="117"/>
      <c r="H5" s="6">
        <v>0</v>
      </c>
      <c r="I5" s="46">
        <f t="shared" si="1"/>
        <v>0</v>
      </c>
      <c r="J5" s="6">
        <v>0</v>
      </c>
      <c r="K5" s="46">
        <f t="shared" si="2"/>
        <v>0</v>
      </c>
      <c r="L5" s="6">
        <v>0</v>
      </c>
      <c r="M5" s="126">
        <f t="shared" si="3"/>
        <v>0</v>
      </c>
      <c r="N5" s="6">
        <v>0</v>
      </c>
      <c r="O5" s="126">
        <f t="shared" si="4"/>
        <v>0</v>
      </c>
      <c r="P5" s="55">
        <f t="shared" si="5"/>
        <v>0</v>
      </c>
    </row>
    <row r="6" spans="1:16" ht="64.5" customHeight="1" x14ac:dyDescent="0.25">
      <c r="A6" s="35" t="s">
        <v>78</v>
      </c>
      <c r="B6" s="18"/>
      <c r="C6" s="34" t="s">
        <v>79</v>
      </c>
      <c r="D6" s="10">
        <v>115</v>
      </c>
      <c r="E6" s="15">
        <v>0</v>
      </c>
      <c r="F6" s="46">
        <f t="shared" si="0"/>
        <v>0</v>
      </c>
      <c r="G6" s="117"/>
      <c r="H6" s="6">
        <v>0</v>
      </c>
      <c r="I6" s="46">
        <f t="shared" si="1"/>
        <v>0</v>
      </c>
      <c r="J6" s="6">
        <v>0</v>
      </c>
      <c r="K6" s="46">
        <f t="shared" si="2"/>
        <v>0</v>
      </c>
      <c r="L6" s="1">
        <v>100</v>
      </c>
      <c r="M6" s="126">
        <f t="shared" si="3"/>
        <v>0.86956521739130432</v>
      </c>
      <c r="N6" s="1">
        <v>100</v>
      </c>
      <c r="O6" s="126">
        <f t="shared" si="4"/>
        <v>0.86956521739130432</v>
      </c>
      <c r="P6" s="55">
        <f t="shared" si="5"/>
        <v>0</v>
      </c>
    </row>
    <row r="8" spans="1:16" x14ac:dyDescent="0.35">
      <c r="A8" s="56" t="s">
        <v>83</v>
      </c>
    </row>
    <row r="9" spans="1:16" x14ac:dyDescent="0.35">
      <c r="A9" t="s">
        <v>84</v>
      </c>
    </row>
    <row r="10" spans="1:16" x14ac:dyDescent="0.35">
      <c r="A10" t="s">
        <v>85</v>
      </c>
    </row>
  </sheetData>
  <autoFilter ref="A2:P6" xr:uid="{93284641-F4D7-43D4-8931-20A7A5CFFF5B}"/>
  <mergeCells count="4">
    <mergeCell ref="A1:C1"/>
    <mergeCell ref="D1:E1"/>
    <mergeCell ref="G1:G6"/>
    <mergeCell ref="H1:N1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scuole primarie e sec. 1 gr (3)</vt:lpstr>
      <vt:lpstr>scuole sec . 2 grado (2)</vt:lpstr>
      <vt:lpstr>scuole paritarie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Donnabella</dc:creator>
  <cp:lastModifiedBy>Adele Donnabella</cp:lastModifiedBy>
  <cp:lastPrinted>2023-04-18T05:41:43Z</cp:lastPrinted>
  <dcterms:created xsi:type="dcterms:W3CDTF">2023-03-23T11:22:33Z</dcterms:created>
  <dcterms:modified xsi:type="dcterms:W3CDTF">2023-05-03T07:52:55Z</dcterms:modified>
</cp:coreProperties>
</file>